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<sst xmlns="http://schemas.openxmlformats.org/spreadsheetml/2006/main" count="33" uniqueCount="25">
  <si>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</si>
  <si>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</si>
  <si>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</si>
  <si>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</si>
  <si>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</si>
  <si>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</si>
  <si>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</si>
  <si>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</si>
  <si>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</si>
  <si>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</si>
  <si>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</si>
  <si>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</si>
  <si>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</si>
  <si>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</si>
  <si>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</si>
  <si>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</si>
  <si>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</si>
  <si>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</si>
  <si>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</si>
  <si>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</si>
  <si>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</si>
  <si>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Załącznik Nr 8</t>
  </si>
  <si>
    <t>Dochody i wydatki związane z realizacją zadań z zakresu administracji rządowej i innych zadań zleconych odrębnymi ustawami w I półroczu 2014r.</t>
  </si>
  <si>
    <t>Wykonanie</t>
  </si>
  <si>
    <t>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</si>
</sst>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b/>
      <sz val="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4" fontId="8" fillId="0" borderId="11" xfId="0" applyNumberFormat="1" applyFont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4" fontId="9" fillId="0" borderId="11" xfId="0" applyNumberFormat="1" applyFont="1" applyBorder="1" applyAlignment="1">
      <alignment vertical="top" wrapText="1"/>
    </xf>
    <xf numFmtId="168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9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35">
      <selection activeCell="E32" sqref="E32"/>
    </sheetView>
  </sheetViews>
  <sheetFormatPr defaultColWidth="9.00390625" defaultRowHeight="12.75"/>
  <cols>
    <col min="1" max="1" width="2.75390625" style="12" customWidth="1"/>
    <col min="2" max="2" width="4.375" style="12" customWidth="1"/>
    <col min="3" max="3" width="3.125" style="12" customWidth="1"/>
    <col min="4" max="5" width="7.625" style="4" customWidth="1"/>
    <col min="6" max="6" width="4.125" style="4" customWidth="1"/>
    <col min="7" max="7" width="6.875" style="4" customWidth="1"/>
    <col min="8" max="8" width="8.125" style="4" customWidth="1"/>
    <col min="9" max="9" width="4.00390625" style="4" customWidth="1"/>
    <col min="10" max="10" width="7.375" style="4" customWidth="1"/>
    <col min="11" max="11" width="7.75390625" style="4" customWidth="1"/>
    <col min="12" max="12" width="3.75390625" style="4" customWidth="1"/>
    <col min="13" max="13" width="7.25390625" style="4" customWidth="1"/>
    <col min="14" max="14" width="6.875" style="4" customWidth="1"/>
    <col min="15" max="15" width="5.375" style="4" customWidth="1"/>
    <col min="16" max="16" width="7.00390625" style="4" customWidth="1"/>
    <col min="17" max="17" width="6.75390625" style="5" customWidth="1"/>
    <col min="18" max="18" width="5.875" style="5" customWidth="1"/>
    <col min="19" max="19" width="6.00390625" style="5" customWidth="1"/>
    <col min="20" max="20" width="4.875" style="5" customWidth="1"/>
    <col min="21" max="21" width="5.25390625" style="5" customWidth="1"/>
    <col min="22" max="23" width="5.625" style="5" customWidth="1"/>
    <col min="24" max="24" width="5.875" style="5" customWidth="1"/>
    <col min="25" max="16384" width="9.125" style="1" customWidth="1"/>
  </cols>
  <sheetData>
    <row r="1" spans="1:24" ht="12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U1" s="13"/>
      <c r="V1" s="40" t="s">
        <v>21</v>
      </c>
      <c r="W1" s="40"/>
      <c r="X1" s="40"/>
    </row>
    <row r="2" spans="1:24" ht="12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U2" s="13"/>
      <c r="V2" s="13"/>
      <c r="W2" s="13"/>
      <c r="X2" s="13"/>
    </row>
    <row r="3" spans="1:24" ht="17.2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1.2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Q4" s="4"/>
      <c r="W4" s="17" t="s">
        <v>0</v>
      </c>
      <c r="X4" s="17"/>
    </row>
    <row r="5" spans="1:24" s="8" customFormat="1" ht="9" customHeight="1">
      <c r="A5" s="33" t="s">
        <v>1</v>
      </c>
      <c r="B5" s="33" t="s">
        <v>2</v>
      </c>
      <c r="C5" s="33" t="s">
        <v>3</v>
      </c>
      <c r="D5" s="31" t="s">
        <v>4</v>
      </c>
      <c r="E5" s="31" t="s">
        <v>23</v>
      </c>
      <c r="F5" s="31" t="s">
        <v>24</v>
      </c>
      <c r="G5" s="31" t="s">
        <v>20</v>
      </c>
      <c r="H5" s="31" t="s">
        <v>23</v>
      </c>
      <c r="I5" s="31" t="s">
        <v>24</v>
      </c>
      <c r="J5" s="29" t="s">
        <v>5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0"/>
    </row>
    <row r="6" spans="1:24" s="8" customFormat="1" ht="9" customHeight="1">
      <c r="A6" s="34"/>
      <c r="B6" s="34"/>
      <c r="C6" s="34"/>
      <c r="D6" s="37"/>
      <c r="E6" s="37"/>
      <c r="F6" s="37"/>
      <c r="G6" s="37"/>
      <c r="H6" s="37"/>
      <c r="I6" s="37"/>
      <c r="J6" s="31" t="s">
        <v>6</v>
      </c>
      <c r="K6" s="31" t="s">
        <v>23</v>
      </c>
      <c r="L6" s="31" t="s">
        <v>24</v>
      </c>
      <c r="M6" s="36" t="s">
        <v>5</v>
      </c>
      <c r="N6" s="36"/>
      <c r="O6" s="36"/>
      <c r="P6" s="36"/>
      <c r="Q6" s="36"/>
      <c r="R6" s="31" t="s">
        <v>7</v>
      </c>
      <c r="S6" s="31" t="s">
        <v>23</v>
      </c>
      <c r="T6" s="31" t="s">
        <v>24</v>
      </c>
      <c r="U6" s="26" t="s">
        <v>5</v>
      </c>
      <c r="V6" s="27"/>
      <c r="W6" s="27"/>
      <c r="X6" s="28"/>
    </row>
    <row r="7" spans="1:24" s="8" customFormat="1" ht="15.75" customHeight="1">
      <c r="A7" s="34"/>
      <c r="B7" s="34"/>
      <c r="C7" s="34"/>
      <c r="D7" s="37"/>
      <c r="E7" s="37"/>
      <c r="F7" s="37"/>
      <c r="G7" s="37"/>
      <c r="H7" s="37"/>
      <c r="I7" s="37"/>
      <c r="J7" s="37"/>
      <c r="K7" s="37"/>
      <c r="L7" s="37"/>
      <c r="M7" s="29" t="s">
        <v>8</v>
      </c>
      <c r="N7" s="30"/>
      <c r="O7" s="31" t="s">
        <v>9</v>
      </c>
      <c r="P7" s="31" t="s">
        <v>10</v>
      </c>
      <c r="Q7" s="31" t="s">
        <v>11</v>
      </c>
      <c r="R7" s="37"/>
      <c r="S7" s="37"/>
      <c r="T7" s="37"/>
      <c r="U7" s="36" t="s">
        <v>12</v>
      </c>
      <c r="V7" s="15" t="s">
        <v>13</v>
      </c>
      <c r="W7" s="36" t="s">
        <v>14</v>
      </c>
      <c r="X7" s="36" t="s">
        <v>15</v>
      </c>
    </row>
    <row r="8" spans="1:24" s="8" customFormat="1" ht="86.25" customHeight="1">
      <c r="A8" s="35"/>
      <c r="B8" s="35"/>
      <c r="C8" s="35"/>
      <c r="D8" s="32"/>
      <c r="E8" s="32"/>
      <c r="F8" s="32"/>
      <c r="G8" s="32"/>
      <c r="H8" s="32"/>
      <c r="I8" s="32"/>
      <c r="J8" s="32"/>
      <c r="K8" s="32"/>
      <c r="L8" s="32"/>
      <c r="M8" s="16" t="s">
        <v>16</v>
      </c>
      <c r="N8" s="16" t="s">
        <v>17</v>
      </c>
      <c r="O8" s="32"/>
      <c r="P8" s="32"/>
      <c r="Q8" s="32"/>
      <c r="R8" s="32"/>
      <c r="S8" s="32"/>
      <c r="T8" s="32"/>
      <c r="U8" s="36"/>
      <c r="V8" s="15" t="s">
        <v>18</v>
      </c>
      <c r="W8" s="36"/>
      <c r="X8" s="36"/>
    </row>
    <row r="9" spans="1:24" s="10" customFormat="1" ht="6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</row>
    <row r="10" spans="1:24" s="11" customFormat="1" ht="12.75">
      <c r="A10" s="19">
        <v>10</v>
      </c>
      <c r="B10" s="20"/>
      <c r="C10" s="20"/>
      <c r="D10" s="14">
        <f aca="true" t="shared" si="0" ref="D10:X10">SUM(D11)</f>
        <v>8599.39</v>
      </c>
      <c r="E10" s="14">
        <f t="shared" si="0"/>
        <v>8599.39</v>
      </c>
      <c r="F10" s="14">
        <f>ROUND(((E10/D10)*100),2)</f>
        <v>100</v>
      </c>
      <c r="G10" s="14">
        <f t="shared" si="0"/>
        <v>8599.390000000001</v>
      </c>
      <c r="H10" s="14">
        <f t="shared" si="0"/>
        <v>8599.390000000001</v>
      </c>
      <c r="I10" s="14">
        <f>ROUND(((H10/G10)*100),2)</f>
        <v>100</v>
      </c>
      <c r="J10" s="14">
        <f t="shared" si="0"/>
        <v>8599.390000000001</v>
      </c>
      <c r="K10" s="14">
        <f t="shared" si="0"/>
        <v>8599.390000000001</v>
      </c>
      <c r="L10" s="14">
        <f>ROUND(((K10/J10)*100),2)</f>
        <v>100</v>
      </c>
      <c r="M10" s="14">
        <f t="shared" si="0"/>
        <v>0</v>
      </c>
      <c r="N10" s="14">
        <f t="shared" si="0"/>
        <v>8599.390000000001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</row>
    <row r="11" spans="1:24" ht="12.75">
      <c r="A11" s="21"/>
      <c r="B11" s="22">
        <v>1095</v>
      </c>
      <c r="C11" s="21"/>
      <c r="D11" s="18">
        <f>SUM(D12)</f>
        <v>8599.39</v>
      </c>
      <c r="E11" s="18">
        <f>SUM(E12)</f>
        <v>8599.39</v>
      </c>
      <c r="F11" s="18">
        <f>ROUND(((E11/D11)*100),2)</f>
        <v>100</v>
      </c>
      <c r="G11" s="18">
        <f>SUM(G13:G14)</f>
        <v>8599.390000000001</v>
      </c>
      <c r="H11" s="18">
        <f>SUM(H13:H14)</f>
        <v>8599.390000000001</v>
      </c>
      <c r="I11" s="18">
        <f>ROUND(((H11/G11)*100),2)</f>
        <v>100</v>
      </c>
      <c r="J11" s="18">
        <f>SUM(J13:J14)</f>
        <v>8599.390000000001</v>
      </c>
      <c r="K11" s="18">
        <f>SUM(K13:K14)</f>
        <v>8599.390000000001</v>
      </c>
      <c r="L11" s="18">
        <f>ROUND(((K11/J11)*100),2)</f>
        <v>100</v>
      </c>
      <c r="M11" s="18">
        <f>SUM(M13:M14)</f>
        <v>0</v>
      </c>
      <c r="N11" s="18">
        <f>SUM(N13:N14)</f>
        <v>8599.390000000001</v>
      </c>
      <c r="O11" s="18">
        <f aca="true" t="shared" si="1" ref="O11:X11">SUM(O13:O14)</f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</row>
    <row r="12" spans="1:24" ht="12.75">
      <c r="A12" s="21"/>
      <c r="B12" s="21"/>
      <c r="C12" s="21">
        <v>2010</v>
      </c>
      <c r="D12" s="18">
        <v>8599.39</v>
      </c>
      <c r="E12" s="18">
        <v>8599.39</v>
      </c>
      <c r="F12" s="18">
        <f>ROUND(((E12/D12)*100),2)</f>
        <v>100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3"/>
      <c r="S12" s="23"/>
      <c r="T12" s="23"/>
      <c r="U12" s="23"/>
      <c r="V12" s="23"/>
      <c r="W12" s="23"/>
      <c r="X12" s="23"/>
    </row>
    <row r="13" spans="1:24" ht="12.75">
      <c r="A13" s="21"/>
      <c r="B13" s="21"/>
      <c r="C13" s="21">
        <v>4210</v>
      </c>
      <c r="D13" s="18"/>
      <c r="E13" s="18"/>
      <c r="F13" s="18"/>
      <c r="G13" s="18">
        <v>168.62</v>
      </c>
      <c r="H13" s="18">
        <v>168.62</v>
      </c>
      <c r="I13" s="18">
        <f>ROUND(((H13/G13)*100),2)</f>
        <v>100</v>
      </c>
      <c r="J13" s="18">
        <v>168.62</v>
      </c>
      <c r="K13" s="18">
        <v>168.62</v>
      </c>
      <c r="L13" s="18">
        <f>ROUND(((K13/J13)*100),2)</f>
        <v>100</v>
      </c>
      <c r="M13" s="18"/>
      <c r="N13" s="18">
        <v>168.62</v>
      </c>
      <c r="O13" s="18"/>
      <c r="P13" s="18"/>
      <c r="Q13" s="18"/>
      <c r="R13" s="23"/>
      <c r="S13" s="23"/>
      <c r="T13" s="23"/>
      <c r="U13" s="23"/>
      <c r="V13" s="23"/>
      <c r="W13" s="23"/>
      <c r="X13" s="23"/>
    </row>
    <row r="14" spans="1:24" ht="12.75">
      <c r="A14" s="21"/>
      <c r="B14" s="21"/>
      <c r="C14" s="21">
        <v>4430</v>
      </c>
      <c r="D14" s="18"/>
      <c r="E14" s="18"/>
      <c r="F14" s="18"/>
      <c r="G14" s="18">
        <v>8430.77</v>
      </c>
      <c r="H14" s="18">
        <v>8430.77</v>
      </c>
      <c r="I14" s="18">
        <f>ROUND(((H14/G14)*100),2)</f>
        <v>100</v>
      </c>
      <c r="J14" s="18">
        <v>8430.77</v>
      </c>
      <c r="K14" s="18">
        <v>8430.77</v>
      </c>
      <c r="L14" s="18">
        <f>ROUND(((K14/J14)*100),2)</f>
        <v>100</v>
      </c>
      <c r="M14" s="18"/>
      <c r="N14" s="18">
        <v>8430.77</v>
      </c>
      <c r="O14" s="18"/>
      <c r="P14" s="18"/>
      <c r="Q14" s="18"/>
      <c r="R14" s="23"/>
      <c r="S14" s="23"/>
      <c r="T14" s="23"/>
      <c r="U14" s="23"/>
      <c r="V14" s="23"/>
      <c r="W14" s="23"/>
      <c r="X14" s="23"/>
    </row>
    <row r="15" spans="1:24" s="11" customFormat="1" ht="12.75">
      <c r="A15" s="20">
        <v>750</v>
      </c>
      <c r="B15" s="20"/>
      <c r="C15" s="20"/>
      <c r="D15" s="14">
        <f aca="true" t="shared" si="2" ref="D15:X15">SUM(D16)</f>
        <v>42820</v>
      </c>
      <c r="E15" s="14">
        <f t="shared" si="2"/>
        <v>23051</v>
      </c>
      <c r="F15" s="14">
        <f>ROUND(((E15/D15)*100),2)</f>
        <v>53.83</v>
      </c>
      <c r="G15" s="14">
        <f t="shared" si="2"/>
        <v>42820</v>
      </c>
      <c r="H15" s="14">
        <f t="shared" si="2"/>
        <v>23049.45</v>
      </c>
      <c r="I15" s="14">
        <f>ROUND(((H15/G15)*100),2)</f>
        <v>53.83</v>
      </c>
      <c r="J15" s="14">
        <f t="shared" si="2"/>
        <v>42820</v>
      </c>
      <c r="K15" s="14">
        <f t="shared" si="2"/>
        <v>23049.45</v>
      </c>
      <c r="L15" s="14">
        <f>ROUND(((K15/J15)*100),2)</f>
        <v>53.83</v>
      </c>
      <c r="M15" s="14">
        <f t="shared" si="2"/>
        <v>39000</v>
      </c>
      <c r="N15" s="14">
        <f t="shared" si="2"/>
        <v>3820</v>
      </c>
      <c r="O15" s="14">
        <f t="shared" si="2"/>
        <v>0</v>
      </c>
      <c r="P15" s="14">
        <f t="shared" si="2"/>
        <v>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</row>
    <row r="16" spans="1:24" ht="12.75">
      <c r="A16" s="21"/>
      <c r="B16" s="21">
        <v>75011</v>
      </c>
      <c r="C16" s="21"/>
      <c r="D16" s="18">
        <f>SUM(D17)</f>
        <v>42820</v>
      </c>
      <c r="E16" s="18">
        <f>SUM(E17)</f>
        <v>23051</v>
      </c>
      <c r="F16" s="18">
        <f>ROUND(((E16/D16)*100),2)</f>
        <v>53.83</v>
      </c>
      <c r="G16" s="18">
        <f>SUM(G18:G27)</f>
        <v>42820</v>
      </c>
      <c r="H16" s="18">
        <f>SUM(H18:H27)</f>
        <v>23049.45</v>
      </c>
      <c r="I16" s="18">
        <f>ROUND(((H16/G16)*100),2)</f>
        <v>53.83</v>
      </c>
      <c r="J16" s="18">
        <f>SUM(J18:J27)</f>
        <v>42820</v>
      </c>
      <c r="K16" s="18">
        <f>SUM(K18:K27)</f>
        <v>23049.45</v>
      </c>
      <c r="L16" s="18">
        <f>ROUND(((K16/J16)*100),2)</f>
        <v>53.83</v>
      </c>
      <c r="M16" s="18">
        <f>SUM(M18:M27)</f>
        <v>39000</v>
      </c>
      <c r="N16" s="18">
        <f>SUM(N18:N27)</f>
        <v>3820</v>
      </c>
      <c r="O16" s="18">
        <f aca="true" t="shared" si="3" ref="O16:X16">SUM(O18:O27)</f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</row>
    <row r="17" spans="1:24" ht="12.75">
      <c r="A17" s="21"/>
      <c r="B17" s="21"/>
      <c r="C17" s="21">
        <v>2010</v>
      </c>
      <c r="D17" s="18">
        <v>42820</v>
      </c>
      <c r="E17" s="18">
        <v>23051</v>
      </c>
      <c r="F17" s="18">
        <f>ROUND(((E17/D17)*100),2)</f>
        <v>53.83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/>
      <c r="S17" s="23"/>
      <c r="T17" s="23"/>
      <c r="U17" s="23"/>
      <c r="V17" s="23"/>
      <c r="W17" s="23"/>
      <c r="X17" s="23"/>
    </row>
    <row r="18" spans="1:24" ht="12.75">
      <c r="A18" s="21"/>
      <c r="B18" s="21"/>
      <c r="C18" s="21">
        <v>4010</v>
      </c>
      <c r="D18" s="18"/>
      <c r="E18" s="18"/>
      <c r="F18" s="18"/>
      <c r="G18" s="18">
        <v>25000</v>
      </c>
      <c r="H18" s="18">
        <v>12500</v>
      </c>
      <c r="I18" s="18">
        <f aca="true" t="shared" si="4" ref="I18:I29">ROUND(((H18/G18)*100),2)</f>
        <v>50</v>
      </c>
      <c r="J18" s="18">
        <v>25000</v>
      </c>
      <c r="K18" s="18">
        <v>12500</v>
      </c>
      <c r="L18" s="18">
        <f aca="true" t="shared" si="5" ref="L18:L29">ROUND(((K18/J18)*100),2)</f>
        <v>50</v>
      </c>
      <c r="M18" s="18">
        <v>25000</v>
      </c>
      <c r="N18" s="18"/>
      <c r="O18" s="18"/>
      <c r="P18" s="18"/>
      <c r="Q18" s="18"/>
      <c r="R18" s="23"/>
      <c r="S18" s="23"/>
      <c r="T18" s="23"/>
      <c r="U18" s="23"/>
      <c r="V18" s="23"/>
      <c r="W18" s="23"/>
      <c r="X18" s="23"/>
    </row>
    <row r="19" spans="1:24" ht="12.75">
      <c r="A19" s="21"/>
      <c r="B19" s="21"/>
      <c r="C19" s="21">
        <v>4040</v>
      </c>
      <c r="D19" s="18"/>
      <c r="E19" s="18"/>
      <c r="F19" s="18"/>
      <c r="G19" s="18">
        <v>4000</v>
      </c>
      <c r="H19" s="18">
        <v>4000</v>
      </c>
      <c r="I19" s="18">
        <f t="shared" si="4"/>
        <v>100</v>
      </c>
      <c r="J19" s="18">
        <v>4000</v>
      </c>
      <c r="K19" s="18">
        <v>4000</v>
      </c>
      <c r="L19" s="18">
        <f t="shared" si="5"/>
        <v>100</v>
      </c>
      <c r="M19" s="18">
        <v>4000</v>
      </c>
      <c r="N19" s="18"/>
      <c r="O19" s="18"/>
      <c r="P19" s="18"/>
      <c r="Q19" s="18"/>
      <c r="R19" s="23"/>
      <c r="S19" s="23"/>
      <c r="T19" s="23"/>
      <c r="U19" s="23"/>
      <c r="V19" s="23"/>
      <c r="W19" s="23"/>
      <c r="X19" s="23"/>
    </row>
    <row r="20" spans="1:24" ht="12.75">
      <c r="A20" s="21"/>
      <c r="B20" s="21"/>
      <c r="C20" s="21">
        <v>4110</v>
      </c>
      <c r="D20" s="18"/>
      <c r="E20" s="18"/>
      <c r="F20" s="18"/>
      <c r="G20" s="18">
        <v>9000</v>
      </c>
      <c r="H20" s="18">
        <v>4100</v>
      </c>
      <c r="I20" s="18">
        <f t="shared" si="4"/>
        <v>45.56</v>
      </c>
      <c r="J20" s="18">
        <v>9000</v>
      </c>
      <c r="K20" s="18">
        <v>4100</v>
      </c>
      <c r="L20" s="18">
        <f t="shared" si="5"/>
        <v>45.56</v>
      </c>
      <c r="M20" s="18">
        <v>9000</v>
      </c>
      <c r="N20" s="18"/>
      <c r="O20" s="18"/>
      <c r="P20" s="18"/>
      <c r="Q20" s="18"/>
      <c r="R20" s="23"/>
      <c r="S20" s="23"/>
      <c r="T20" s="23"/>
      <c r="U20" s="23"/>
      <c r="V20" s="23"/>
      <c r="W20" s="23"/>
      <c r="X20" s="23"/>
    </row>
    <row r="21" spans="1:24" ht="12.75">
      <c r="A21" s="21"/>
      <c r="B21" s="21"/>
      <c r="C21" s="21">
        <v>4120</v>
      </c>
      <c r="D21" s="18"/>
      <c r="E21" s="18"/>
      <c r="F21" s="18"/>
      <c r="G21" s="18">
        <v>1000</v>
      </c>
      <c r="H21" s="18">
        <v>510</v>
      </c>
      <c r="I21" s="18">
        <f t="shared" si="4"/>
        <v>51</v>
      </c>
      <c r="J21" s="18">
        <v>1000</v>
      </c>
      <c r="K21" s="18">
        <v>510</v>
      </c>
      <c r="L21" s="18">
        <f t="shared" si="5"/>
        <v>51</v>
      </c>
      <c r="M21" s="18">
        <v>1000</v>
      </c>
      <c r="N21" s="18"/>
      <c r="O21" s="18"/>
      <c r="P21" s="18"/>
      <c r="Q21" s="18"/>
      <c r="R21" s="23"/>
      <c r="S21" s="23"/>
      <c r="T21" s="23"/>
      <c r="U21" s="23"/>
      <c r="V21" s="23"/>
      <c r="W21" s="23"/>
      <c r="X21" s="23"/>
    </row>
    <row r="22" spans="1:24" ht="12.75">
      <c r="A22" s="21"/>
      <c r="B22" s="21"/>
      <c r="C22" s="21">
        <v>4210</v>
      </c>
      <c r="D22" s="18"/>
      <c r="E22" s="18"/>
      <c r="F22" s="18"/>
      <c r="G22" s="18">
        <v>1000</v>
      </c>
      <c r="H22" s="18">
        <v>430.45</v>
      </c>
      <c r="I22" s="18">
        <f t="shared" si="4"/>
        <v>43.05</v>
      </c>
      <c r="J22" s="18">
        <v>1000</v>
      </c>
      <c r="K22" s="18">
        <v>430.45</v>
      </c>
      <c r="L22" s="18">
        <f t="shared" si="5"/>
        <v>43.05</v>
      </c>
      <c r="M22" s="18"/>
      <c r="N22" s="18">
        <v>1000</v>
      </c>
      <c r="O22" s="18"/>
      <c r="P22" s="18"/>
      <c r="Q22" s="18"/>
      <c r="R22" s="23"/>
      <c r="S22" s="23"/>
      <c r="T22" s="23"/>
      <c r="U22" s="23"/>
      <c r="V22" s="23"/>
      <c r="W22" s="23"/>
      <c r="X22" s="23"/>
    </row>
    <row r="23" spans="1:24" ht="12.75">
      <c r="A23" s="21"/>
      <c r="B23" s="21"/>
      <c r="C23" s="21">
        <v>4260</v>
      </c>
      <c r="D23" s="18"/>
      <c r="E23" s="18"/>
      <c r="F23" s="18"/>
      <c r="G23" s="18">
        <v>1000</v>
      </c>
      <c r="H23" s="18">
        <v>340</v>
      </c>
      <c r="I23" s="18">
        <f t="shared" si="4"/>
        <v>34</v>
      </c>
      <c r="J23" s="18">
        <v>1000</v>
      </c>
      <c r="K23" s="18">
        <v>340</v>
      </c>
      <c r="L23" s="18">
        <f t="shared" si="5"/>
        <v>34</v>
      </c>
      <c r="M23" s="18"/>
      <c r="N23" s="18">
        <v>1000</v>
      </c>
      <c r="O23" s="18"/>
      <c r="P23" s="18"/>
      <c r="Q23" s="18"/>
      <c r="R23" s="23"/>
      <c r="S23" s="23"/>
      <c r="T23" s="23"/>
      <c r="U23" s="23"/>
      <c r="V23" s="23"/>
      <c r="W23" s="23"/>
      <c r="X23" s="23"/>
    </row>
    <row r="24" spans="1:24" ht="12.75">
      <c r="A24" s="21"/>
      <c r="B24" s="21"/>
      <c r="C24" s="21">
        <v>4300</v>
      </c>
      <c r="D24" s="18"/>
      <c r="E24" s="18"/>
      <c r="F24" s="18"/>
      <c r="G24" s="18">
        <v>900</v>
      </c>
      <c r="H24" s="18">
        <v>900</v>
      </c>
      <c r="I24" s="18">
        <f t="shared" si="4"/>
        <v>100</v>
      </c>
      <c r="J24" s="18">
        <v>900</v>
      </c>
      <c r="K24" s="18">
        <v>900</v>
      </c>
      <c r="L24" s="18">
        <f t="shared" si="5"/>
        <v>100</v>
      </c>
      <c r="M24" s="18"/>
      <c r="N24" s="18">
        <v>900</v>
      </c>
      <c r="O24" s="18"/>
      <c r="P24" s="18"/>
      <c r="Q24" s="18"/>
      <c r="R24" s="23"/>
      <c r="S24" s="23"/>
      <c r="T24" s="23"/>
      <c r="U24" s="23"/>
      <c r="V24" s="23"/>
      <c r="W24" s="23"/>
      <c r="X24" s="23"/>
    </row>
    <row r="25" spans="1:24" ht="12.75">
      <c r="A25" s="21"/>
      <c r="B25" s="21"/>
      <c r="C25" s="21">
        <v>4370</v>
      </c>
      <c r="D25" s="18"/>
      <c r="E25" s="18"/>
      <c r="F25" s="18"/>
      <c r="G25" s="18">
        <v>220</v>
      </c>
      <c r="H25" s="18">
        <v>220</v>
      </c>
      <c r="I25" s="18">
        <f t="shared" si="4"/>
        <v>100</v>
      </c>
      <c r="J25" s="18">
        <v>220</v>
      </c>
      <c r="K25" s="18">
        <v>220</v>
      </c>
      <c r="L25" s="18">
        <f t="shared" si="5"/>
        <v>100</v>
      </c>
      <c r="M25" s="18"/>
      <c r="N25" s="18">
        <v>220</v>
      </c>
      <c r="O25" s="18"/>
      <c r="P25" s="18"/>
      <c r="Q25" s="18"/>
      <c r="R25" s="23"/>
      <c r="S25" s="23"/>
      <c r="T25" s="23"/>
      <c r="U25" s="23"/>
      <c r="V25" s="23"/>
      <c r="W25" s="23"/>
      <c r="X25" s="23"/>
    </row>
    <row r="26" spans="1:24" ht="12.75">
      <c r="A26" s="21"/>
      <c r="B26" s="21"/>
      <c r="C26" s="21">
        <v>4410</v>
      </c>
      <c r="D26" s="18"/>
      <c r="E26" s="18"/>
      <c r="F26" s="18"/>
      <c r="G26" s="18">
        <v>100</v>
      </c>
      <c r="H26" s="18">
        <v>49</v>
      </c>
      <c r="I26" s="18">
        <f t="shared" si="4"/>
        <v>49</v>
      </c>
      <c r="J26" s="18">
        <v>100</v>
      </c>
      <c r="K26" s="18">
        <v>49</v>
      </c>
      <c r="L26" s="18">
        <f t="shared" si="5"/>
        <v>49</v>
      </c>
      <c r="M26" s="18"/>
      <c r="N26" s="18">
        <v>100</v>
      </c>
      <c r="O26" s="18"/>
      <c r="P26" s="18"/>
      <c r="Q26" s="18"/>
      <c r="R26" s="23"/>
      <c r="S26" s="23"/>
      <c r="T26" s="23"/>
      <c r="U26" s="23"/>
      <c r="V26" s="23"/>
      <c r="W26" s="23"/>
      <c r="X26" s="23"/>
    </row>
    <row r="27" spans="1:24" ht="12.75">
      <c r="A27" s="21"/>
      <c r="B27" s="21"/>
      <c r="C27" s="21">
        <v>4700</v>
      </c>
      <c r="D27" s="18"/>
      <c r="E27" s="18"/>
      <c r="F27" s="18"/>
      <c r="G27" s="18">
        <v>600</v>
      </c>
      <c r="H27" s="18">
        <v>0</v>
      </c>
      <c r="I27" s="18">
        <f t="shared" si="4"/>
        <v>0</v>
      </c>
      <c r="J27" s="18">
        <v>600</v>
      </c>
      <c r="K27" s="18">
        <v>0</v>
      </c>
      <c r="L27" s="18">
        <f t="shared" si="5"/>
        <v>0</v>
      </c>
      <c r="M27" s="18"/>
      <c r="N27" s="18">
        <v>600</v>
      </c>
      <c r="O27" s="18"/>
      <c r="P27" s="18"/>
      <c r="Q27" s="18"/>
      <c r="R27" s="23"/>
      <c r="S27" s="23"/>
      <c r="T27" s="23"/>
      <c r="U27" s="23"/>
      <c r="V27" s="23"/>
      <c r="W27" s="23"/>
      <c r="X27" s="23"/>
    </row>
    <row r="28" spans="1:24" s="11" customFormat="1" ht="12.75">
      <c r="A28" s="20">
        <v>751</v>
      </c>
      <c r="B28" s="20"/>
      <c r="C28" s="20"/>
      <c r="D28" s="14">
        <f>SUM(D29,D33)</f>
        <v>13483</v>
      </c>
      <c r="E28" s="14">
        <f>SUM(E29,E33)</f>
        <v>12931</v>
      </c>
      <c r="F28" s="14">
        <f>ROUND(((E28/D28)*100),2)</f>
        <v>95.91</v>
      </c>
      <c r="G28" s="14">
        <f aca="true" t="shared" si="6" ref="G28:X28">SUM(G29,G33)</f>
        <v>13483</v>
      </c>
      <c r="H28" s="14">
        <f t="shared" si="6"/>
        <v>12670.42</v>
      </c>
      <c r="I28" s="14">
        <f t="shared" si="4"/>
        <v>93.97</v>
      </c>
      <c r="J28" s="14">
        <f t="shared" si="6"/>
        <v>13483</v>
      </c>
      <c r="K28" s="14">
        <f t="shared" si="6"/>
        <v>12670.42</v>
      </c>
      <c r="L28" s="14">
        <f t="shared" si="5"/>
        <v>93.97</v>
      </c>
      <c r="M28" s="14">
        <f t="shared" si="6"/>
        <v>3251.1800000000003</v>
      </c>
      <c r="N28" s="14">
        <f t="shared" si="6"/>
        <v>4331.82</v>
      </c>
      <c r="O28" s="14">
        <f t="shared" si="6"/>
        <v>0</v>
      </c>
      <c r="P28" s="14">
        <f t="shared" si="6"/>
        <v>5900</v>
      </c>
      <c r="Q28" s="14">
        <f t="shared" si="6"/>
        <v>0</v>
      </c>
      <c r="R28" s="14">
        <f t="shared" si="6"/>
        <v>0</v>
      </c>
      <c r="S28" s="14">
        <f t="shared" si="6"/>
        <v>0</v>
      </c>
      <c r="T28" s="14">
        <v>0</v>
      </c>
      <c r="U28" s="14">
        <f t="shared" si="6"/>
        <v>0</v>
      </c>
      <c r="V28" s="14">
        <f t="shared" si="6"/>
        <v>0</v>
      </c>
      <c r="W28" s="14">
        <f t="shared" si="6"/>
        <v>0</v>
      </c>
      <c r="X28" s="14">
        <f t="shared" si="6"/>
        <v>0</v>
      </c>
    </row>
    <row r="29" spans="1:24" ht="12.75">
      <c r="A29" s="21"/>
      <c r="B29" s="21">
        <v>75101</v>
      </c>
      <c r="C29" s="21"/>
      <c r="D29" s="18">
        <f>SUM(D30)</f>
        <v>1110</v>
      </c>
      <c r="E29" s="18">
        <f>SUM(E30)</f>
        <v>558</v>
      </c>
      <c r="F29" s="18">
        <f>ROUND(((E29/D29)*100),2)</f>
        <v>50.27</v>
      </c>
      <c r="G29" s="18">
        <f>SUM(G31:G32)</f>
        <v>1110</v>
      </c>
      <c r="H29" s="18">
        <f>SUM(H31:H32)</f>
        <v>555</v>
      </c>
      <c r="I29" s="18">
        <f t="shared" si="4"/>
        <v>50</v>
      </c>
      <c r="J29" s="18">
        <f>SUM(J31:J32)</f>
        <v>1110</v>
      </c>
      <c r="K29" s="18">
        <f>SUM(K31:K32)</f>
        <v>555</v>
      </c>
      <c r="L29" s="18">
        <f t="shared" si="5"/>
        <v>50</v>
      </c>
      <c r="M29" s="18">
        <f>SUM(M31:M32)</f>
        <v>0</v>
      </c>
      <c r="N29" s="18">
        <f>SUM(N31:N32)</f>
        <v>1110</v>
      </c>
      <c r="O29" s="18">
        <f aca="true" t="shared" si="7" ref="O29:X29">SUM(O31:O32)</f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</row>
    <row r="30" spans="1:24" ht="12.75">
      <c r="A30" s="21"/>
      <c r="B30" s="21"/>
      <c r="C30" s="21">
        <v>2010</v>
      </c>
      <c r="D30" s="18">
        <v>1110</v>
      </c>
      <c r="E30" s="18">
        <v>558</v>
      </c>
      <c r="F30" s="18">
        <f>ROUND(((E30/D30)*100),2)</f>
        <v>50.27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3"/>
      <c r="S30" s="23"/>
      <c r="T30" s="23"/>
      <c r="U30" s="23"/>
      <c r="V30" s="23"/>
      <c r="W30" s="23"/>
      <c r="X30" s="23"/>
    </row>
    <row r="31" spans="1:24" ht="12.75">
      <c r="A31" s="21"/>
      <c r="B31" s="21"/>
      <c r="C31" s="21">
        <v>4300</v>
      </c>
      <c r="D31" s="18"/>
      <c r="E31" s="18"/>
      <c r="F31" s="18"/>
      <c r="G31" s="18">
        <v>800</v>
      </c>
      <c r="H31" s="18">
        <v>400</v>
      </c>
      <c r="I31" s="18">
        <f>ROUND(((H31/G31)*100),2)</f>
        <v>50</v>
      </c>
      <c r="J31" s="18">
        <v>800</v>
      </c>
      <c r="K31" s="18">
        <v>400</v>
      </c>
      <c r="L31" s="18">
        <f>ROUND(((K31/J31)*100),2)</f>
        <v>50</v>
      </c>
      <c r="M31" s="18"/>
      <c r="N31" s="18">
        <v>800</v>
      </c>
      <c r="O31" s="18"/>
      <c r="P31" s="18"/>
      <c r="Q31" s="18"/>
      <c r="R31" s="23"/>
      <c r="S31" s="23"/>
      <c r="T31" s="23"/>
      <c r="U31" s="23"/>
      <c r="V31" s="23"/>
      <c r="W31" s="23"/>
      <c r="X31" s="23"/>
    </row>
    <row r="32" spans="1:24" ht="12.75">
      <c r="A32" s="21"/>
      <c r="B32" s="21"/>
      <c r="C32" s="21">
        <v>4370</v>
      </c>
      <c r="D32" s="18"/>
      <c r="E32" s="18"/>
      <c r="F32" s="18"/>
      <c r="G32" s="18">
        <v>310</v>
      </c>
      <c r="H32" s="18">
        <v>155</v>
      </c>
      <c r="I32" s="18">
        <f>ROUND(((H32/G32)*100),2)</f>
        <v>50</v>
      </c>
      <c r="J32" s="18">
        <v>310</v>
      </c>
      <c r="K32" s="18">
        <v>155</v>
      </c>
      <c r="L32" s="18">
        <f>ROUND(((K32/J32)*100),2)</f>
        <v>50</v>
      </c>
      <c r="M32" s="18"/>
      <c r="N32" s="18">
        <v>310</v>
      </c>
      <c r="O32" s="18"/>
      <c r="P32" s="18"/>
      <c r="Q32" s="18"/>
      <c r="R32" s="23"/>
      <c r="S32" s="23"/>
      <c r="T32" s="23"/>
      <c r="U32" s="23"/>
      <c r="V32" s="23"/>
      <c r="W32" s="23"/>
      <c r="X32" s="23"/>
    </row>
    <row r="33" spans="1:24" ht="12.75">
      <c r="A33" s="21"/>
      <c r="B33" s="21">
        <v>75113</v>
      </c>
      <c r="C33" s="21"/>
      <c r="D33" s="18">
        <f>SUM(D34)</f>
        <v>12373</v>
      </c>
      <c r="E33" s="18">
        <f>SUM(E34)</f>
        <v>12373</v>
      </c>
      <c r="F33" s="18">
        <f>ROUND(((E33/D33)*100),2)</f>
        <v>100</v>
      </c>
      <c r="G33" s="18">
        <f>SUM(G35:G42)</f>
        <v>12373</v>
      </c>
      <c r="H33" s="18">
        <f>SUM(H35:H42)</f>
        <v>12115.42</v>
      </c>
      <c r="I33" s="18">
        <f>ROUND(((H33/G33)*100),2)</f>
        <v>97.92</v>
      </c>
      <c r="J33" s="18">
        <f aca="true" t="shared" si="8" ref="J33:X33">SUM(J35:J42)</f>
        <v>12373</v>
      </c>
      <c r="K33" s="18">
        <f t="shared" si="8"/>
        <v>12115.42</v>
      </c>
      <c r="L33" s="18">
        <f>ROUND(((K33/J33)*100),2)</f>
        <v>97.92</v>
      </c>
      <c r="M33" s="18">
        <f t="shared" si="8"/>
        <v>3251.1800000000003</v>
      </c>
      <c r="N33" s="18">
        <f t="shared" si="8"/>
        <v>3221.82</v>
      </c>
      <c r="O33" s="18">
        <f t="shared" si="8"/>
        <v>0</v>
      </c>
      <c r="P33" s="18">
        <f t="shared" si="8"/>
        <v>5900</v>
      </c>
      <c r="Q33" s="18">
        <f t="shared" si="8"/>
        <v>0</v>
      </c>
      <c r="R33" s="18">
        <f t="shared" si="8"/>
        <v>0</v>
      </c>
      <c r="S33" s="18">
        <f t="shared" si="8"/>
        <v>0</v>
      </c>
      <c r="T33" s="18">
        <v>0</v>
      </c>
      <c r="U33" s="18">
        <f t="shared" si="8"/>
        <v>0</v>
      </c>
      <c r="V33" s="18">
        <f t="shared" si="8"/>
        <v>0</v>
      </c>
      <c r="W33" s="18">
        <f t="shared" si="8"/>
        <v>0</v>
      </c>
      <c r="X33" s="18">
        <f t="shared" si="8"/>
        <v>0</v>
      </c>
    </row>
    <row r="34" spans="1:24" ht="12.75">
      <c r="A34" s="21"/>
      <c r="B34" s="21"/>
      <c r="C34" s="21">
        <v>2010</v>
      </c>
      <c r="D34" s="18">
        <v>12373</v>
      </c>
      <c r="E34" s="18">
        <v>12373</v>
      </c>
      <c r="F34" s="18">
        <f>ROUND(((E34/D34)*100),2)</f>
        <v>100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3"/>
      <c r="S34" s="23"/>
      <c r="T34" s="23"/>
      <c r="U34" s="23"/>
      <c r="V34" s="23"/>
      <c r="W34" s="23"/>
      <c r="X34" s="23"/>
    </row>
    <row r="35" spans="1:24" ht="12.75">
      <c r="A35" s="21"/>
      <c r="B35" s="21"/>
      <c r="C35" s="21">
        <v>3030</v>
      </c>
      <c r="D35" s="18"/>
      <c r="E35" s="18"/>
      <c r="F35" s="18"/>
      <c r="G35" s="18">
        <v>5900</v>
      </c>
      <c r="H35" s="18">
        <v>5740</v>
      </c>
      <c r="I35" s="18">
        <f>ROUND(((H35/G35)*100),2)</f>
        <v>97.29</v>
      </c>
      <c r="J35" s="18">
        <v>5900</v>
      </c>
      <c r="K35" s="18">
        <v>5740</v>
      </c>
      <c r="L35" s="18">
        <f>ROUND(((K35/J35)*100),2)</f>
        <v>97.29</v>
      </c>
      <c r="M35" s="18"/>
      <c r="N35" s="18"/>
      <c r="O35" s="18"/>
      <c r="P35" s="18">
        <v>5900</v>
      </c>
      <c r="Q35" s="18"/>
      <c r="R35" s="23"/>
      <c r="S35" s="23"/>
      <c r="T35" s="23"/>
      <c r="U35" s="23"/>
      <c r="V35" s="23"/>
      <c r="W35" s="23"/>
      <c r="X35" s="23"/>
    </row>
    <row r="36" spans="1:24" ht="12.75">
      <c r="A36" s="21"/>
      <c r="B36" s="21"/>
      <c r="C36" s="21">
        <v>4110</v>
      </c>
      <c r="D36" s="18"/>
      <c r="E36" s="18"/>
      <c r="F36" s="18"/>
      <c r="G36" s="18">
        <v>465.04</v>
      </c>
      <c r="H36" s="18">
        <v>465.03</v>
      </c>
      <c r="I36" s="18">
        <f>ROUND(((H36/G36)*100),2)</f>
        <v>100</v>
      </c>
      <c r="J36" s="18">
        <v>465.04</v>
      </c>
      <c r="K36" s="18">
        <v>465.03</v>
      </c>
      <c r="L36" s="18">
        <f>ROUND(((K36/J36)*100),2)</f>
        <v>100</v>
      </c>
      <c r="M36" s="18">
        <v>465.04</v>
      </c>
      <c r="N36" s="18">
        <v>0</v>
      </c>
      <c r="O36" s="18"/>
      <c r="P36" s="18"/>
      <c r="Q36" s="18"/>
      <c r="R36" s="23"/>
      <c r="S36" s="23"/>
      <c r="T36" s="23"/>
      <c r="U36" s="23"/>
      <c r="V36" s="23"/>
      <c r="W36" s="23"/>
      <c r="X36" s="23"/>
    </row>
    <row r="37" spans="1:24" ht="10.5" customHeight="1">
      <c r="A37" s="21"/>
      <c r="B37" s="21"/>
      <c r="C37" s="21">
        <v>4120</v>
      </c>
      <c r="D37" s="18"/>
      <c r="E37" s="18"/>
      <c r="F37" s="18"/>
      <c r="G37" s="18">
        <v>66.64</v>
      </c>
      <c r="H37" s="18">
        <v>66.63</v>
      </c>
      <c r="I37" s="18">
        <f>ROUND(((H37/G37)*100),2)</f>
        <v>99.98</v>
      </c>
      <c r="J37" s="18">
        <v>66.64</v>
      </c>
      <c r="K37" s="18">
        <v>66.63</v>
      </c>
      <c r="L37" s="18">
        <f>ROUND(((K37/J37)*100),2)</f>
        <v>99.98</v>
      </c>
      <c r="M37" s="18">
        <v>66.64</v>
      </c>
      <c r="N37" s="18">
        <v>0</v>
      </c>
      <c r="O37" s="18"/>
      <c r="P37" s="18"/>
      <c r="Q37" s="18"/>
      <c r="R37" s="23"/>
      <c r="S37" s="23"/>
      <c r="T37" s="23"/>
      <c r="U37" s="23"/>
      <c r="V37" s="23"/>
      <c r="W37" s="23"/>
      <c r="X37" s="23"/>
    </row>
    <row r="38" spans="1:24" ht="13.5" customHeight="1">
      <c r="A38" s="21"/>
      <c r="B38" s="21"/>
      <c r="C38" s="21">
        <v>4170</v>
      </c>
      <c r="D38" s="18"/>
      <c r="E38" s="18"/>
      <c r="F38" s="18"/>
      <c r="G38" s="18">
        <v>2719.5</v>
      </c>
      <c r="H38" s="18">
        <v>2719.5</v>
      </c>
      <c r="I38" s="18">
        <f>ROUND(((H38/G38)*100),2)</f>
        <v>100</v>
      </c>
      <c r="J38" s="18">
        <v>2719.5</v>
      </c>
      <c r="K38" s="18">
        <v>2719.5</v>
      </c>
      <c r="L38" s="18">
        <f>ROUND(((K38/J38)*100),2)</f>
        <v>100</v>
      </c>
      <c r="M38" s="18">
        <v>2719.5</v>
      </c>
      <c r="N38" s="18">
        <v>0</v>
      </c>
      <c r="O38" s="18"/>
      <c r="P38" s="18"/>
      <c r="Q38" s="18"/>
      <c r="R38" s="23"/>
      <c r="S38" s="23"/>
      <c r="T38" s="23"/>
      <c r="U38" s="23"/>
      <c r="V38" s="23"/>
      <c r="W38" s="23"/>
      <c r="X38" s="23"/>
    </row>
    <row r="39" spans="1:24" ht="12.75">
      <c r="A39" s="21"/>
      <c r="B39" s="21"/>
      <c r="C39" s="21">
        <v>4210</v>
      </c>
      <c r="D39" s="18"/>
      <c r="E39" s="18"/>
      <c r="F39" s="18"/>
      <c r="G39" s="18">
        <v>2823.82</v>
      </c>
      <c r="H39" s="18">
        <v>2823.82</v>
      </c>
      <c r="I39" s="18">
        <f>ROUND(((H39/G39)*100),2)</f>
        <v>100</v>
      </c>
      <c r="J39" s="18">
        <v>2823.82</v>
      </c>
      <c r="K39" s="18">
        <v>2823.82</v>
      </c>
      <c r="L39" s="18">
        <f>ROUND(((K39/J39)*100),2)</f>
        <v>100</v>
      </c>
      <c r="M39" s="18"/>
      <c r="N39" s="18">
        <v>2823.82</v>
      </c>
      <c r="O39" s="18"/>
      <c r="P39" s="18"/>
      <c r="Q39" s="18"/>
      <c r="R39" s="23"/>
      <c r="S39" s="23"/>
      <c r="T39" s="23"/>
      <c r="U39" s="23"/>
      <c r="V39" s="23"/>
      <c r="W39" s="23"/>
      <c r="X39" s="23"/>
    </row>
    <row r="40" spans="1:24" ht="12.75">
      <c r="A40" s="21"/>
      <c r="B40" s="21"/>
      <c r="C40" s="21">
        <v>4300</v>
      </c>
      <c r="D40" s="18"/>
      <c r="E40" s="18"/>
      <c r="F40" s="18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/>
      <c r="N40" s="18">
        <v>0</v>
      </c>
      <c r="O40" s="18"/>
      <c r="P40" s="18"/>
      <c r="Q40" s="18"/>
      <c r="R40" s="23"/>
      <c r="S40" s="23"/>
      <c r="T40" s="23"/>
      <c r="U40" s="23"/>
      <c r="V40" s="23"/>
      <c r="W40" s="23"/>
      <c r="X40" s="23"/>
    </row>
    <row r="41" spans="1:24" ht="12.75">
      <c r="A41" s="21"/>
      <c r="B41" s="21"/>
      <c r="C41" s="21">
        <v>4370</v>
      </c>
      <c r="D41" s="18"/>
      <c r="E41" s="18"/>
      <c r="F41" s="18"/>
      <c r="G41" s="18">
        <v>150</v>
      </c>
      <c r="H41" s="18">
        <v>150</v>
      </c>
      <c r="I41" s="18">
        <f>ROUND(((H41/G41)*100),2)</f>
        <v>100</v>
      </c>
      <c r="J41" s="18">
        <v>150</v>
      </c>
      <c r="K41" s="18">
        <v>150</v>
      </c>
      <c r="L41" s="18">
        <f>ROUND(((K41/J41)*100),2)</f>
        <v>100</v>
      </c>
      <c r="M41" s="18"/>
      <c r="N41" s="18">
        <v>150</v>
      </c>
      <c r="O41" s="18"/>
      <c r="P41" s="18"/>
      <c r="Q41" s="18"/>
      <c r="R41" s="23"/>
      <c r="S41" s="23"/>
      <c r="T41" s="23"/>
      <c r="U41" s="23"/>
      <c r="V41" s="23"/>
      <c r="W41" s="23"/>
      <c r="X41" s="23"/>
    </row>
    <row r="42" spans="1:24" ht="12.75">
      <c r="A42" s="21"/>
      <c r="B42" s="21"/>
      <c r="C42" s="21">
        <v>4410</v>
      </c>
      <c r="D42" s="18"/>
      <c r="E42" s="18"/>
      <c r="F42" s="18"/>
      <c r="G42" s="18">
        <v>248</v>
      </c>
      <c r="H42" s="18">
        <v>150.44</v>
      </c>
      <c r="I42" s="18">
        <f>ROUND(((H42/G42)*100),2)</f>
        <v>60.66</v>
      </c>
      <c r="J42" s="18">
        <v>248</v>
      </c>
      <c r="K42" s="18">
        <v>150.44</v>
      </c>
      <c r="L42" s="18">
        <f>ROUND(((K42/J42)*100),2)</f>
        <v>60.66</v>
      </c>
      <c r="M42" s="18"/>
      <c r="N42" s="18">
        <v>248</v>
      </c>
      <c r="O42" s="18"/>
      <c r="P42" s="18"/>
      <c r="Q42" s="18"/>
      <c r="R42" s="23"/>
      <c r="S42" s="23"/>
      <c r="T42" s="23"/>
      <c r="U42" s="23"/>
      <c r="V42" s="23"/>
      <c r="W42" s="23"/>
      <c r="X42" s="23"/>
    </row>
    <row r="43" spans="1:24" s="11" customFormat="1" ht="12.75">
      <c r="A43" s="20">
        <v>852</v>
      </c>
      <c r="B43" s="20"/>
      <c r="C43" s="20"/>
      <c r="D43" s="14">
        <f>SUM(D44,D60,D63,D67)</f>
        <v>2073691.03</v>
      </c>
      <c r="E43" s="14">
        <f>SUM(E44,E60,E63,E67)</f>
        <v>1001483</v>
      </c>
      <c r="F43" s="14">
        <f>ROUND(((E43/D43)*100),2)</f>
        <v>48.29</v>
      </c>
      <c r="G43" s="14">
        <f>SUM(G44,G60,G63,G67)</f>
        <v>2073691.03</v>
      </c>
      <c r="H43" s="14">
        <f>SUM(H44,H60,H63,H67)</f>
        <v>929036.38</v>
      </c>
      <c r="I43" s="14">
        <f>ROUND(((H43/G43)*100),2)</f>
        <v>44.8</v>
      </c>
      <c r="J43" s="14">
        <f aca="true" t="shared" si="9" ref="J43:P43">SUM(J44,J60,J63,J67)</f>
        <v>2073691.03</v>
      </c>
      <c r="K43" s="14">
        <f t="shared" si="9"/>
        <v>929036.38</v>
      </c>
      <c r="L43" s="14">
        <f>ROUND(((K43/J43)*100),2)</f>
        <v>44.8</v>
      </c>
      <c r="M43" s="14">
        <f t="shared" si="9"/>
        <v>72531</v>
      </c>
      <c r="N43" s="14">
        <f t="shared" si="9"/>
        <v>15597</v>
      </c>
      <c r="O43" s="14">
        <f t="shared" si="9"/>
        <v>0</v>
      </c>
      <c r="P43" s="14">
        <f t="shared" si="9"/>
        <v>1985563.03</v>
      </c>
      <c r="Q43" s="14">
        <f aca="true" t="shared" si="10" ref="Q43:X43">SUM(Q44,Q60,Q67)</f>
        <v>0</v>
      </c>
      <c r="R43" s="14">
        <f t="shared" si="10"/>
        <v>0</v>
      </c>
      <c r="S43" s="14">
        <f t="shared" si="10"/>
        <v>0</v>
      </c>
      <c r="T43" s="14">
        <v>0</v>
      </c>
      <c r="U43" s="14">
        <f t="shared" si="10"/>
        <v>0</v>
      </c>
      <c r="V43" s="14">
        <f t="shared" si="10"/>
        <v>0</v>
      </c>
      <c r="W43" s="14">
        <f t="shared" si="10"/>
        <v>0</v>
      </c>
      <c r="X43" s="14">
        <f t="shared" si="10"/>
        <v>0</v>
      </c>
    </row>
    <row r="44" spans="1:24" ht="12.75">
      <c r="A44" s="21"/>
      <c r="B44" s="21">
        <v>85212</v>
      </c>
      <c r="C44" s="21"/>
      <c r="D44" s="18">
        <f>SUM(D45)</f>
        <v>2011165</v>
      </c>
      <c r="E44" s="18">
        <f>SUM(E45)</f>
        <v>963525</v>
      </c>
      <c r="F44" s="18">
        <f>ROUND(((E44/D44)*100),2)</f>
        <v>47.91</v>
      </c>
      <c r="G44" s="18">
        <f>SUM(G46:G59)</f>
        <v>2011165</v>
      </c>
      <c r="H44" s="18">
        <f>SUM(H46:H59)</f>
        <v>892907.38</v>
      </c>
      <c r="I44" s="18">
        <f>ROUND(((H44/G44)*100),2)</f>
        <v>44.4</v>
      </c>
      <c r="J44" s="18">
        <f aca="true" t="shared" si="11" ref="J44:X44">SUM(J46:J59)</f>
        <v>2011165</v>
      </c>
      <c r="K44" s="18">
        <f t="shared" si="11"/>
        <v>892907.38</v>
      </c>
      <c r="L44" s="18">
        <f>ROUND(((K44/J44)*100),2)</f>
        <v>44.4</v>
      </c>
      <c r="M44" s="18">
        <f t="shared" si="11"/>
        <v>71103</v>
      </c>
      <c r="N44" s="18">
        <f t="shared" si="11"/>
        <v>3608</v>
      </c>
      <c r="O44" s="18">
        <f t="shared" si="11"/>
        <v>0</v>
      </c>
      <c r="P44" s="18">
        <f t="shared" si="11"/>
        <v>1936454</v>
      </c>
      <c r="Q44" s="18">
        <f t="shared" si="11"/>
        <v>0</v>
      </c>
      <c r="R44" s="18">
        <f t="shared" si="11"/>
        <v>0</v>
      </c>
      <c r="S44" s="18">
        <f t="shared" si="11"/>
        <v>0</v>
      </c>
      <c r="T44" s="18">
        <v>0</v>
      </c>
      <c r="U44" s="18">
        <f t="shared" si="11"/>
        <v>0</v>
      </c>
      <c r="V44" s="18">
        <f t="shared" si="11"/>
        <v>0</v>
      </c>
      <c r="W44" s="18">
        <f t="shared" si="11"/>
        <v>0</v>
      </c>
      <c r="X44" s="18">
        <f t="shared" si="11"/>
        <v>0</v>
      </c>
    </row>
    <row r="45" spans="1:24" ht="12.75">
      <c r="A45" s="21"/>
      <c r="B45" s="21"/>
      <c r="C45" s="21">
        <v>2010</v>
      </c>
      <c r="D45" s="18">
        <v>2011165</v>
      </c>
      <c r="E45" s="18">
        <v>963525</v>
      </c>
      <c r="F45" s="18">
        <f>ROUND(((E45/D45)*100),2)</f>
        <v>47.91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3"/>
      <c r="S45" s="23"/>
      <c r="T45" s="23"/>
      <c r="U45" s="23"/>
      <c r="V45" s="23"/>
      <c r="W45" s="23"/>
      <c r="X45" s="23"/>
    </row>
    <row r="46" spans="1:24" ht="12.75">
      <c r="A46" s="21"/>
      <c r="B46" s="21"/>
      <c r="C46" s="21">
        <v>3110</v>
      </c>
      <c r="D46" s="18"/>
      <c r="E46" s="18"/>
      <c r="F46" s="18"/>
      <c r="G46" s="18">
        <v>1936454</v>
      </c>
      <c r="H46" s="18">
        <v>852831.4</v>
      </c>
      <c r="I46" s="18">
        <f aca="true" t="shared" si="12" ref="I46:I51">ROUND(((H46/G46)*100),2)</f>
        <v>44.04</v>
      </c>
      <c r="J46" s="18">
        <v>1936454</v>
      </c>
      <c r="K46" s="18">
        <v>852831.4</v>
      </c>
      <c r="L46" s="18">
        <f aca="true" t="shared" si="13" ref="L46:L51">ROUND(((K46/J46)*100),2)</f>
        <v>44.04</v>
      </c>
      <c r="M46" s="18"/>
      <c r="N46" s="18"/>
      <c r="O46" s="18"/>
      <c r="P46" s="18">
        <v>1936454</v>
      </c>
      <c r="Q46" s="18"/>
      <c r="R46" s="23"/>
      <c r="S46" s="23"/>
      <c r="T46" s="23"/>
      <c r="U46" s="23"/>
      <c r="V46" s="23"/>
      <c r="W46" s="23"/>
      <c r="X46" s="23"/>
    </row>
    <row r="47" spans="1:24" ht="12.75">
      <c r="A47" s="21"/>
      <c r="B47" s="21"/>
      <c r="C47" s="21">
        <v>4010</v>
      </c>
      <c r="D47" s="18"/>
      <c r="E47" s="18"/>
      <c r="F47" s="18"/>
      <c r="G47" s="18">
        <v>54100</v>
      </c>
      <c r="H47" s="18">
        <v>26457</v>
      </c>
      <c r="I47" s="18">
        <f t="shared" si="12"/>
        <v>48.9</v>
      </c>
      <c r="J47" s="18">
        <v>54100</v>
      </c>
      <c r="K47" s="18">
        <v>26457</v>
      </c>
      <c r="L47" s="18">
        <f t="shared" si="13"/>
        <v>48.9</v>
      </c>
      <c r="M47" s="18">
        <v>54100</v>
      </c>
      <c r="N47" s="18"/>
      <c r="O47" s="18"/>
      <c r="P47" s="18"/>
      <c r="Q47" s="18"/>
      <c r="R47" s="23"/>
      <c r="S47" s="23"/>
      <c r="T47" s="23"/>
      <c r="U47" s="23"/>
      <c r="V47" s="23"/>
      <c r="W47" s="23"/>
      <c r="X47" s="23"/>
    </row>
    <row r="48" spans="1:24" ht="12.75">
      <c r="A48" s="21"/>
      <c r="B48" s="21"/>
      <c r="C48" s="21">
        <v>4040</v>
      </c>
      <c r="D48" s="18"/>
      <c r="E48" s="18"/>
      <c r="F48" s="18"/>
      <c r="G48" s="18">
        <v>4478</v>
      </c>
      <c r="H48" s="18">
        <v>4478</v>
      </c>
      <c r="I48" s="18">
        <f t="shared" si="12"/>
        <v>100</v>
      </c>
      <c r="J48" s="18">
        <v>4478</v>
      </c>
      <c r="K48" s="18">
        <v>4478</v>
      </c>
      <c r="L48" s="18">
        <f t="shared" si="13"/>
        <v>100</v>
      </c>
      <c r="M48" s="18">
        <v>4478</v>
      </c>
      <c r="N48" s="18"/>
      <c r="O48" s="18"/>
      <c r="P48" s="18"/>
      <c r="Q48" s="18"/>
      <c r="R48" s="23"/>
      <c r="S48" s="23"/>
      <c r="T48" s="23"/>
      <c r="U48" s="23"/>
      <c r="V48" s="23"/>
      <c r="W48" s="23"/>
      <c r="X48" s="23"/>
    </row>
    <row r="49" spans="1:24" ht="12.75">
      <c r="A49" s="21"/>
      <c r="B49" s="21"/>
      <c r="C49" s="21">
        <v>4110</v>
      </c>
      <c r="D49" s="18"/>
      <c r="E49" s="18"/>
      <c r="F49" s="18"/>
      <c r="G49" s="18">
        <v>10090</v>
      </c>
      <c r="H49" s="18">
        <v>5327.03</v>
      </c>
      <c r="I49" s="18">
        <f t="shared" si="12"/>
        <v>52.8</v>
      </c>
      <c r="J49" s="18">
        <v>10090</v>
      </c>
      <c r="K49" s="18">
        <v>5327.03</v>
      </c>
      <c r="L49" s="18">
        <f t="shared" si="13"/>
        <v>52.8</v>
      </c>
      <c r="M49" s="18">
        <v>10090</v>
      </c>
      <c r="N49" s="18"/>
      <c r="O49" s="18"/>
      <c r="P49" s="18"/>
      <c r="Q49" s="18"/>
      <c r="R49" s="23"/>
      <c r="S49" s="23"/>
      <c r="T49" s="23"/>
      <c r="U49" s="23"/>
      <c r="V49" s="23"/>
      <c r="W49" s="23"/>
      <c r="X49" s="23"/>
    </row>
    <row r="50" spans="1:24" ht="12.75">
      <c r="A50" s="21"/>
      <c r="B50" s="21"/>
      <c r="C50" s="21">
        <v>4120</v>
      </c>
      <c r="D50" s="18"/>
      <c r="E50" s="18"/>
      <c r="F50" s="18"/>
      <c r="G50" s="18">
        <v>1435</v>
      </c>
      <c r="H50" s="18">
        <v>757.95</v>
      </c>
      <c r="I50" s="18">
        <f t="shared" si="12"/>
        <v>52.82</v>
      </c>
      <c r="J50" s="18">
        <v>1435</v>
      </c>
      <c r="K50" s="18">
        <v>757.95</v>
      </c>
      <c r="L50" s="18">
        <f t="shared" si="13"/>
        <v>52.82</v>
      </c>
      <c r="M50" s="18">
        <v>1435</v>
      </c>
      <c r="N50" s="18"/>
      <c r="O50" s="18"/>
      <c r="P50" s="18"/>
      <c r="Q50" s="18"/>
      <c r="R50" s="23"/>
      <c r="S50" s="23"/>
      <c r="T50" s="23"/>
      <c r="U50" s="23"/>
      <c r="V50" s="23"/>
      <c r="W50" s="23"/>
      <c r="X50" s="23"/>
    </row>
    <row r="51" spans="1:24" ht="12.75">
      <c r="A51" s="21"/>
      <c r="B51" s="21"/>
      <c r="C51" s="21">
        <v>4170</v>
      </c>
      <c r="D51" s="18"/>
      <c r="E51" s="18"/>
      <c r="F51" s="18"/>
      <c r="G51" s="18">
        <v>1000</v>
      </c>
      <c r="H51" s="18">
        <v>500</v>
      </c>
      <c r="I51" s="18">
        <f t="shared" si="12"/>
        <v>50</v>
      </c>
      <c r="J51" s="18">
        <v>1000</v>
      </c>
      <c r="K51" s="18">
        <v>500</v>
      </c>
      <c r="L51" s="18">
        <f t="shared" si="13"/>
        <v>50</v>
      </c>
      <c r="M51" s="18">
        <v>1000</v>
      </c>
      <c r="N51" s="18"/>
      <c r="O51" s="18"/>
      <c r="P51" s="18"/>
      <c r="Q51" s="18"/>
      <c r="R51" s="23"/>
      <c r="S51" s="23"/>
      <c r="T51" s="23"/>
      <c r="U51" s="23"/>
      <c r="V51" s="23"/>
      <c r="W51" s="23"/>
      <c r="X51" s="23"/>
    </row>
    <row r="52" spans="1:24" ht="12.75" hidden="1">
      <c r="A52" s="21"/>
      <c r="B52" s="21"/>
      <c r="C52" s="21">
        <v>4210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3"/>
      <c r="S52" s="23"/>
      <c r="T52" s="23"/>
      <c r="U52" s="23"/>
      <c r="V52" s="23"/>
      <c r="W52" s="23"/>
      <c r="X52" s="23"/>
    </row>
    <row r="53" spans="1:24" ht="12.75" hidden="1">
      <c r="A53" s="21"/>
      <c r="B53" s="21"/>
      <c r="C53" s="21">
        <v>4280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3"/>
      <c r="S53" s="23"/>
      <c r="T53" s="23"/>
      <c r="U53" s="23"/>
      <c r="V53" s="23"/>
      <c r="W53" s="23"/>
      <c r="X53" s="23"/>
    </row>
    <row r="54" spans="1:24" ht="12.75">
      <c r="A54" s="21"/>
      <c r="B54" s="21"/>
      <c r="C54" s="21">
        <v>4300</v>
      </c>
      <c r="D54" s="18"/>
      <c r="E54" s="18"/>
      <c r="F54" s="18"/>
      <c r="G54" s="18">
        <v>600</v>
      </c>
      <c r="H54" s="18">
        <v>300</v>
      </c>
      <c r="I54" s="18">
        <f>ROUND(((H54/G54)*100),2)</f>
        <v>50</v>
      </c>
      <c r="J54" s="18">
        <v>600</v>
      </c>
      <c r="K54" s="18">
        <v>300</v>
      </c>
      <c r="L54" s="18">
        <f>ROUND(((K54/J54)*100),2)</f>
        <v>50</v>
      </c>
      <c r="M54" s="18"/>
      <c r="N54" s="18">
        <v>600</v>
      </c>
      <c r="O54" s="18"/>
      <c r="P54" s="18"/>
      <c r="Q54" s="18"/>
      <c r="R54" s="23"/>
      <c r="S54" s="23"/>
      <c r="T54" s="23"/>
      <c r="U54" s="23"/>
      <c r="V54" s="23"/>
      <c r="W54" s="23"/>
      <c r="X54" s="23"/>
    </row>
    <row r="55" spans="1:24" ht="12.75" hidden="1">
      <c r="A55" s="21"/>
      <c r="B55" s="21"/>
      <c r="C55" s="21">
        <v>4350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3"/>
      <c r="S55" s="23"/>
      <c r="T55" s="23"/>
      <c r="U55" s="23"/>
      <c r="V55" s="23"/>
      <c r="W55" s="23"/>
      <c r="X55" s="23"/>
    </row>
    <row r="56" spans="1:24" ht="12.75" hidden="1">
      <c r="A56" s="21"/>
      <c r="B56" s="21"/>
      <c r="C56" s="21">
        <v>4370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3"/>
      <c r="S56" s="23"/>
      <c r="T56" s="23"/>
      <c r="U56" s="23"/>
      <c r="V56" s="23"/>
      <c r="W56" s="23"/>
      <c r="X56" s="23"/>
    </row>
    <row r="57" spans="1:24" ht="12.75" hidden="1">
      <c r="A57" s="21"/>
      <c r="B57" s="21"/>
      <c r="C57" s="21">
        <v>4410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3"/>
      <c r="S57" s="23"/>
      <c r="T57" s="23"/>
      <c r="U57" s="23"/>
      <c r="V57" s="23"/>
      <c r="W57" s="23"/>
      <c r="X57" s="23"/>
    </row>
    <row r="58" spans="1:24" ht="12.75">
      <c r="A58" s="21"/>
      <c r="B58" s="21"/>
      <c r="C58" s="21">
        <v>4440</v>
      </c>
      <c r="D58" s="18"/>
      <c r="E58" s="18"/>
      <c r="F58" s="18"/>
      <c r="G58" s="18">
        <v>3008</v>
      </c>
      <c r="H58" s="18">
        <v>2256</v>
      </c>
      <c r="I58" s="18">
        <f>ROUND(((H58/G58)*100),2)</f>
        <v>75</v>
      </c>
      <c r="J58" s="18">
        <v>3008</v>
      </c>
      <c r="K58" s="18">
        <v>2256</v>
      </c>
      <c r="L58" s="18">
        <f>ROUND(((K58/J58)*100),2)</f>
        <v>75</v>
      </c>
      <c r="M58" s="18"/>
      <c r="N58" s="18">
        <v>3008</v>
      </c>
      <c r="O58" s="18"/>
      <c r="P58" s="18"/>
      <c r="Q58" s="18"/>
      <c r="R58" s="23"/>
      <c r="S58" s="23"/>
      <c r="T58" s="23"/>
      <c r="U58" s="23"/>
      <c r="V58" s="23"/>
      <c r="W58" s="23"/>
      <c r="X58" s="23"/>
    </row>
    <row r="59" spans="1:24" ht="12.75" hidden="1">
      <c r="A59" s="21"/>
      <c r="B59" s="21"/>
      <c r="C59" s="21">
        <v>4700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3"/>
      <c r="S59" s="23"/>
      <c r="T59" s="23"/>
      <c r="U59" s="23"/>
      <c r="V59" s="23"/>
      <c r="W59" s="23"/>
      <c r="X59" s="23"/>
    </row>
    <row r="60" spans="1:24" ht="12.75">
      <c r="A60" s="21"/>
      <c r="B60" s="21">
        <v>85213</v>
      </c>
      <c r="C60" s="21"/>
      <c r="D60" s="18">
        <f>SUM(D61)</f>
        <v>11979</v>
      </c>
      <c r="E60" s="18">
        <f>SUM(E61)</f>
        <v>4388</v>
      </c>
      <c r="F60" s="18">
        <f>ROUND(((E60/D60)*100),2)</f>
        <v>36.63</v>
      </c>
      <c r="G60" s="18">
        <f>SUM(G62)</f>
        <v>11979</v>
      </c>
      <c r="H60" s="18">
        <f>SUM(H62)</f>
        <v>3519</v>
      </c>
      <c r="I60" s="18">
        <f>ROUND(((H60/G60)*100),2)</f>
        <v>29.38</v>
      </c>
      <c r="J60" s="18">
        <f aca="true" t="shared" si="14" ref="J60:X60">SUM(J62)</f>
        <v>11979</v>
      </c>
      <c r="K60" s="18">
        <f t="shared" si="14"/>
        <v>3519</v>
      </c>
      <c r="L60" s="18">
        <f>ROUND(((K60/J60)*100),2)</f>
        <v>29.38</v>
      </c>
      <c r="M60" s="18">
        <f t="shared" si="14"/>
        <v>0</v>
      </c>
      <c r="N60" s="18">
        <f t="shared" si="14"/>
        <v>11979</v>
      </c>
      <c r="O60" s="18">
        <f t="shared" si="14"/>
        <v>0</v>
      </c>
      <c r="P60" s="18">
        <f t="shared" si="14"/>
        <v>0</v>
      </c>
      <c r="Q60" s="18">
        <f t="shared" si="14"/>
        <v>0</v>
      </c>
      <c r="R60" s="18">
        <f t="shared" si="14"/>
        <v>0</v>
      </c>
      <c r="S60" s="18">
        <f t="shared" si="14"/>
        <v>0</v>
      </c>
      <c r="T60" s="18">
        <v>0</v>
      </c>
      <c r="U60" s="18">
        <f t="shared" si="14"/>
        <v>0</v>
      </c>
      <c r="V60" s="18">
        <f t="shared" si="14"/>
        <v>0</v>
      </c>
      <c r="W60" s="18">
        <f t="shared" si="14"/>
        <v>0</v>
      </c>
      <c r="X60" s="18">
        <f t="shared" si="14"/>
        <v>0</v>
      </c>
    </row>
    <row r="61" spans="1:24" ht="12.75">
      <c r="A61" s="21"/>
      <c r="B61" s="21"/>
      <c r="C61" s="21">
        <v>2010</v>
      </c>
      <c r="D61" s="18">
        <v>11979</v>
      </c>
      <c r="E61" s="18">
        <v>4388</v>
      </c>
      <c r="F61" s="18">
        <f>ROUND(((E61/D61)*100),2)</f>
        <v>36.63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3"/>
      <c r="S61" s="23"/>
      <c r="T61" s="23"/>
      <c r="U61" s="23"/>
      <c r="V61" s="23"/>
      <c r="W61" s="23"/>
      <c r="X61" s="23"/>
    </row>
    <row r="62" spans="1:24" ht="12.75">
      <c r="A62" s="21"/>
      <c r="B62" s="21"/>
      <c r="C62" s="21">
        <v>4130</v>
      </c>
      <c r="D62" s="18"/>
      <c r="E62" s="18"/>
      <c r="F62" s="18"/>
      <c r="G62" s="18">
        <v>11979</v>
      </c>
      <c r="H62" s="18">
        <v>3519</v>
      </c>
      <c r="I62" s="18">
        <f>ROUND(((H62/G62)*100),2)</f>
        <v>29.38</v>
      </c>
      <c r="J62" s="18">
        <v>11979</v>
      </c>
      <c r="K62" s="18">
        <v>3519</v>
      </c>
      <c r="L62" s="18">
        <f>ROUND(((K62/J62)*100),2)</f>
        <v>29.38</v>
      </c>
      <c r="M62" s="18">
        <v>0</v>
      </c>
      <c r="N62" s="18">
        <v>11979</v>
      </c>
      <c r="O62" s="24"/>
      <c r="P62" s="18"/>
      <c r="Q62" s="18"/>
      <c r="R62" s="23"/>
      <c r="S62" s="23"/>
      <c r="T62" s="23"/>
      <c r="U62" s="23"/>
      <c r="V62" s="23"/>
      <c r="W62" s="23"/>
      <c r="X62" s="23"/>
    </row>
    <row r="63" spans="1:24" ht="12.75">
      <c r="A63" s="21"/>
      <c r="B63" s="21">
        <v>85219</v>
      </c>
      <c r="C63" s="21"/>
      <c r="D63" s="18">
        <f>SUM(D64)</f>
        <v>610</v>
      </c>
      <c r="E63" s="18">
        <f>SUM(E64)</f>
        <v>610</v>
      </c>
      <c r="F63" s="18">
        <f>ROUND(((E63/D63)*100),2)</f>
        <v>100</v>
      </c>
      <c r="G63" s="18">
        <f>SUM(G65:G66)</f>
        <v>610</v>
      </c>
      <c r="H63" s="18">
        <f>SUM(H65:H66)</f>
        <v>610</v>
      </c>
      <c r="I63" s="18">
        <f>ROUND(((H63/G63)*100),2)</f>
        <v>100</v>
      </c>
      <c r="J63" s="18">
        <f aca="true" t="shared" si="15" ref="J63:X63">SUM(J65:J66)</f>
        <v>610</v>
      </c>
      <c r="K63" s="18">
        <f t="shared" si="15"/>
        <v>610</v>
      </c>
      <c r="L63" s="18">
        <f>ROUND(((K63/J63)*100),2)</f>
        <v>100</v>
      </c>
      <c r="M63" s="18">
        <f t="shared" si="15"/>
        <v>0</v>
      </c>
      <c r="N63" s="18">
        <f t="shared" si="15"/>
        <v>10</v>
      </c>
      <c r="O63" s="18">
        <f t="shared" si="15"/>
        <v>0</v>
      </c>
      <c r="P63" s="18">
        <f t="shared" si="15"/>
        <v>600</v>
      </c>
      <c r="Q63" s="18">
        <f t="shared" si="15"/>
        <v>0</v>
      </c>
      <c r="R63" s="18">
        <f t="shared" si="15"/>
        <v>0</v>
      </c>
      <c r="S63" s="18">
        <f t="shared" si="15"/>
        <v>0</v>
      </c>
      <c r="T63" s="18">
        <v>0</v>
      </c>
      <c r="U63" s="18">
        <f t="shared" si="15"/>
        <v>0</v>
      </c>
      <c r="V63" s="18">
        <f t="shared" si="15"/>
        <v>0</v>
      </c>
      <c r="W63" s="18">
        <f t="shared" si="15"/>
        <v>0</v>
      </c>
      <c r="X63" s="18">
        <f t="shared" si="15"/>
        <v>0</v>
      </c>
    </row>
    <row r="64" spans="1:24" ht="12.75">
      <c r="A64" s="21"/>
      <c r="B64" s="21"/>
      <c r="C64" s="21">
        <v>2010</v>
      </c>
      <c r="D64" s="18">
        <v>610</v>
      </c>
      <c r="E64" s="18">
        <v>610</v>
      </c>
      <c r="F64" s="18">
        <f>ROUND(((E64/D64)*100),2)</f>
        <v>100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3"/>
      <c r="S64" s="23"/>
      <c r="T64" s="23"/>
      <c r="U64" s="23"/>
      <c r="V64" s="23"/>
      <c r="W64" s="23"/>
      <c r="X64" s="23"/>
    </row>
    <row r="65" spans="1:24" ht="12.75">
      <c r="A65" s="21"/>
      <c r="B65" s="21"/>
      <c r="C65" s="21">
        <v>3030</v>
      </c>
      <c r="D65" s="18"/>
      <c r="E65" s="18"/>
      <c r="F65" s="18"/>
      <c r="G65" s="18">
        <v>600</v>
      </c>
      <c r="H65" s="18">
        <v>600</v>
      </c>
      <c r="I65" s="18">
        <f>ROUND(((H65/G65)*100),2)</f>
        <v>100</v>
      </c>
      <c r="J65" s="18">
        <v>600</v>
      </c>
      <c r="K65" s="18">
        <v>600</v>
      </c>
      <c r="L65" s="18">
        <f>ROUND(((K65/J65)*100),2)</f>
        <v>100</v>
      </c>
      <c r="M65" s="18"/>
      <c r="N65" s="18"/>
      <c r="O65" s="18"/>
      <c r="P65" s="18">
        <v>600</v>
      </c>
      <c r="Q65" s="18"/>
      <c r="R65" s="23"/>
      <c r="S65" s="23"/>
      <c r="T65" s="23"/>
      <c r="U65" s="23"/>
      <c r="V65" s="23"/>
      <c r="W65" s="23"/>
      <c r="X65" s="23"/>
    </row>
    <row r="66" spans="1:24" ht="12.75">
      <c r="A66" s="21"/>
      <c r="B66" s="21"/>
      <c r="C66" s="21">
        <v>4300</v>
      </c>
      <c r="D66" s="18"/>
      <c r="E66" s="18"/>
      <c r="F66" s="18"/>
      <c r="G66" s="18">
        <v>10</v>
      </c>
      <c r="H66" s="18">
        <v>10</v>
      </c>
      <c r="I66" s="18">
        <f>ROUND(((H66/G66)*100),2)</f>
        <v>100</v>
      </c>
      <c r="J66" s="18">
        <v>10</v>
      </c>
      <c r="K66" s="18">
        <v>10</v>
      </c>
      <c r="L66" s="18">
        <f>ROUND(((K66/J66)*100),2)</f>
        <v>100</v>
      </c>
      <c r="M66" s="18">
        <v>0</v>
      </c>
      <c r="N66" s="18">
        <v>10</v>
      </c>
      <c r="O66" s="24"/>
      <c r="P66" s="18"/>
      <c r="Q66" s="18"/>
      <c r="R66" s="23"/>
      <c r="S66" s="23"/>
      <c r="T66" s="23"/>
      <c r="U66" s="23"/>
      <c r="V66" s="23"/>
      <c r="W66" s="23"/>
      <c r="X66" s="23"/>
    </row>
    <row r="67" spans="1:24" ht="12.75">
      <c r="A67" s="21"/>
      <c r="B67" s="21">
        <v>85295</v>
      </c>
      <c r="C67" s="21"/>
      <c r="D67" s="18">
        <f>SUM(D68)</f>
        <v>49937.03</v>
      </c>
      <c r="E67" s="18">
        <f>SUM(E68)</f>
        <v>32960</v>
      </c>
      <c r="F67" s="18">
        <f>ROUND(((E67/D67)*100),2)</f>
        <v>66</v>
      </c>
      <c r="G67" s="18">
        <f>SUM(G69:G72)</f>
        <v>49937.03</v>
      </c>
      <c r="H67" s="18">
        <f>SUM(H69:H72)</f>
        <v>32000</v>
      </c>
      <c r="I67" s="18">
        <f>ROUND(((H67/G67)*100),2)</f>
        <v>64.08</v>
      </c>
      <c r="J67" s="18">
        <f aca="true" t="shared" si="16" ref="J67:X67">SUM(J69:J72)</f>
        <v>49937.03</v>
      </c>
      <c r="K67" s="18">
        <f t="shared" si="16"/>
        <v>32000</v>
      </c>
      <c r="L67" s="18">
        <f>ROUND(((K67/J67)*100),2)</f>
        <v>64.08</v>
      </c>
      <c r="M67" s="18">
        <f t="shared" si="16"/>
        <v>1428</v>
      </c>
      <c r="N67" s="18">
        <f t="shared" si="16"/>
        <v>0</v>
      </c>
      <c r="O67" s="18">
        <f t="shared" si="16"/>
        <v>0</v>
      </c>
      <c r="P67" s="18">
        <f t="shared" si="16"/>
        <v>48509.03</v>
      </c>
      <c r="Q67" s="18">
        <f t="shared" si="16"/>
        <v>0</v>
      </c>
      <c r="R67" s="18">
        <f t="shared" si="16"/>
        <v>0</v>
      </c>
      <c r="S67" s="18">
        <f t="shared" si="16"/>
        <v>0</v>
      </c>
      <c r="T67" s="18">
        <v>0</v>
      </c>
      <c r="U67" s="18">
        <f t="shared" si="16"/>
        <v>0</v>
      </c>
      <c r="V67" s="18">
        <f t="shared" si="16"/>
        <v>0</v>
      </c>
      <c r="W67" s="18">
        <f t="shared" si="16"/>
        <v>0</v>
      </c>
      <c r="X67" s="18">
        <f t="shared" si="16"/>
        <v>0</v>
      </c>
    </row>
    <row r="68" spans="1:24" ht="12.75">
      <c r="A68" s="21"/>
      <c r="B68" s="21"/>
      <c r="C68" s="21">
        <v>2010</v>
      </c>
      <c r="D68" s="18">
        <v>49937.03</v>
      </c>
      <c r="E68" s="18">
        <v>32960</v>
      </c>
      <c r="F68" s="18">
        <f>ROUND(((E68/D68)*100),2)</f>
        <v>66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3"/>
      <c r="S68" s="23"/>
      <c r="T68" s="23"/>
      <c r="U68" s="23"/>
      <c r="V68" s="23"/>
      <c r="W68" s="23"/>
      <c r="X68" s="23"/>
    </row>
    <row r="69" spans="1:24" ht="12.75">
      <c r="A69" s="21"/>
      <c r="B69" s="21"/>
      <c r="C69" s="21">
        <v>3110</v>
      </c>
      <c r="D69" s="18"/>
      <c r="E69" s="18"/>
      <c r="F69" s="18"/>
      <c r="G69" s="18">
        <v>48509.03</v>
      </c>
      <c r="H69" s="18">
        <v>32000</v>
      </c>
      <c r="I69" s="18">
        <f>ROUND(((H69/G69)*100),2)</f>
        <v>65.97</v>
      </c>
      <c r="J69" s="18">
        <v>48509.03</v>
      </c>
      <c r="K69" s="18">
        <v>32000</v>
      </c>
      <c r="L69" s="18">
        <f>ROUND(((K69/J69)*100),2)</f>
        <v>65.97</v>
      </c>
      <c r="M69" s="18"/>
      <c r="N69" s="18"/>
      <c r="O69" s="18"/>
      <c r="P69" s="18">
        <v>48509.03</v>
      </c>
      <c r="Q69" s="18"/>
      <c r="R69" s="23"/>
      <c r="S69" s="23"/>
      <c r="T69" s="23"/>
      <c r="U69" s="23"/>
      <c r="V69" s="23"/>
      <c r="W69" s="23"/>
      <c r="X69" s="23"/>
    </row>
    <row r="70" spans="1:24" ht="12.75">
      <c r="A70" s="21"/>
      <c r="B70" s="21"/>
      <c r="C70" s="21">
        <v>4010</v>
      </c>
      <c r="D70" s="18"/>
      <c r="E70" s="18"/>
      <c r="F70" s="18"/>
      <c r="G70" s="18">
        <v>1192</v>
      </c>
      <c r="H70" s="18">
        <v>0</v>
      </c>
      <c r="I70" s="18">
        <f>ROUND(((H70/G70)*100),2)</f>
        <v>0</v>
      </c>
      <c r="J70" s="18">
        <v>1192</v>
      </c>
      <c r="K70" s="18">
        <v>0</v>
      </c>
      <c r="L70" s="18">
        <f>ROUND(((K70/J70)*100),2)</f>
        <v>0</v>
      </c>
      <c r="M70" s="18">
        <v>1192</v>
      </c>
      <c r="N70" s="18"/>
      <c r="O70" s="18"/>
      <c r="P70" s="18"/>
      <c r="Q70" s="18"/>
      <c r="R70" s="23"/>
      <c r="S70" s="23"/>
      <c r="T70" s="23"/>
      <c r="U70" s="23"/>
      <c r="V70" s="23"/>
      <c r="W70" s="23"/>
      <c r="X70" s="23"/>
    </row>
    <row r="71" spans="1:24" ht="12.75">
      <c r="A71" s="21"/>
      <c r="B71" s="21"/>
      <c r="C71" s="21">
        <v>4110</v>
      </c>
      <c r="D71" s="18"/>
      <c r="E71" s="18"/>
      <c r="F71" s="18"/>
      <c r="G71" s="18">
        <v>206</v>
      </c>
      <c r="H71" s="18">
        <v>0</v>
      </c>
      <c r="I71" s="18">
        <f>ROUND(((H71/G71)*100),2)</f>
        <v>0</v>
      </c>
      <c r="J71" s="18">
        <v>206</v>
      </c>
      <c r="K71" s="18">
        <v>0</v>
      </c>
      <c r="L71" s="18">
        <f>ROUND(((K71/J71)*100),2)</f>
        <v>0</v>
      </c>
      <c r="M71" s="18">
        <v>206</v>
      </c>
      <c r="N71" s="18"/>
      <c r="O71" s="18"/>
      <c r="P71" s="18"/>
      <c r="Q71" s="18"/>
      <c r="R71" s="23"/>
      <c r="S71" s="23"/>
      <c r="T71" s="23"/>
      <c r="U71" s="23"/>
      <c r="V71" s="23"/>
      <c r="W71" s="23"/>
      <c r="X71" s="23"/>
    </row>
    <row r="72" spans="1:24" ht="12.75">
      <c r="A72" s="21"/>
      <c r="B72" s="21"/>
      <c r="C72" s="21">
        <v>4120</v>
      </c>
      <c r="D72" s="18"/>
      <c r="E72" s="18"/>
      <c r="F72" s="18"/>
      <c r="G72" s="18">
        <v>30</v>
      </c>
      <c r="H72" s="18">
        <v>0</v>
      </c>
      <c r="I72" s="18">
        <f>ROUND(((H72/G72)*100),2)</f>
        <v>0</v>
      </c>
      <c r="J72" s="18">
        <v>30</v>
      </c>
      <c r="K72" s="18">
        <v>0</v>
      </c>
      <c r="L72" s="18">
        <f>ROUND(((K72/J72)*100),2)</f>
        <v>0</v>
      </c>
      <c r="M72" s="18">
        <v>30</v>
      </c>
      <c r="N72" s="18"/>
      <c r="O72" s="18"/>
      <c r="P72" s="18"/>
      <c r="Q72" s="18"/>
      <c r="R72" s="23"/>
      <c r="S72" s="23"/>
      <c r="T72" s="23"/>
      <c r="U72" s="23"/>
      <c r="V72" s="23"/>
      <c r="W72" s="23"/>
      <c r="X72" s="23"/>
    </row>
    <row r="73" spans="1:24" s="11" customFormat="1" ht="12.75" customHeight="1">
      <c r="A73" s="25" t="s">
        <v>19</v>
      </c>
      <c r="B73" s="25"/>
      <c r="C73" s="25"/>
      <c r="D73" s="14">
        <f aca="true" t="shared" si="17" ref="D73:X73">SUM(D15,D28,D43,D10)</f>
        <v>2138593.4200000004</v>
      </c>
      <c r="E73" s="14">
        <f t="shared" si="17"/>
        <v>1046064.39</v>
      </c>
      <c r="F73" s="14">
        <f>ROUND(((E73/D73)*100),2)</f>
        <v>48.91</v>
      </c>
      <c r="G73" s="14">
        <f t="shared" si="17"/>
        <v>2138593.4200000004</v>
      </c>
      <c r="H73" s="14">
        <f t="shared" si="17"/>
        <v>973355.64</v>
      </c>
      <c r="I73" s="14">
        <f>ROUND(((H73/G73)*100),2)</f>
        <v>45.51</v>
      </c>
      <c r="J73" s="14">
        <f t="shared" si="17"/>
        <v>2138593.4200000004</v>
      </c>
      <c r="K73" s="14">
        <f t="shared" si="17"/>
        <v>973355.64</v>
      </c>
      <c r="L73" s="14">
        <f>ROUND(((K73/J73)*100),2)</f>
        <v>45.51</v>
      </c>
      <c r="M73" s="14">
        <f t="shared" si="17"/>
        <v>114782.18</v>
      </c>
      <c r="N73" s="14">
        <f t="shared" si="17"/>
        <v>32348.21</v>
      </c>
      <c r="O73" s="14">
        <f t="shared" si="17"/>
        <v>0</v>
      </c>
      <c r="P73" s="14">
        <f t="shared" si="17"/>
        <v>1991463.03</v>
      </c>
      <c r="Q73" s="14">
        <f t="shared" si="17"/>
        <v>0</v>
      </c>
      <c r="R73" s="14">
        <f t="shared" si="17"/>
        <v>0</v>
      </c>
      <c r="S73" s="14">
        <f t="shared" si="17"/>
        <v>0</v>
      </c>
      <c r="T73" s="14">
        <v>0</v>
      </c>
      <c r="U73" s="14">
        <f t="shared" si="17"/>
        <v>0</v>
      </c>
      <c r="V73" s="14">
        <f t="shared" si="17"/>
        <v>0</v>
      </c>
      <c r="W73" s="14">
        <f t="shared" si="17"/>
        <v>0</v>
      </c>
      <c r="X73" s="14">
        <f t="shared" si="17"/>
        <v>0</v>
      </c>
    </row>
  </sheetData>
  <sheetProtection/>
  <mergeCells count="28">
    <mergeCell ref="V1:X1"/>
    <mergeCell ref="E5:E8"/>
    <mergeCell ref="F5:F8"/>
    <mergeCell ref="H5:H8"/>
    <mergeCell ref="I5:I8"/>
    <mergeCell ref="K6:K8"/>
    <mergeCell ref="L6:L8"/>
    <mergeCell ref="R6:R8"/>
    <mergeCell ref="Q7:Q8"/>
    <mergeCell ref="W7:W8"/>
    <mergeCell ref="A3:X3"/>
    <mergeCell ref="J5:X5"/>
    <mergeCell ref="C5:C8"/>
    <mergeCell ref="D5:D8"/>
    <mergeCell ref="G5:G8"/>
    <mergeCell ref="U7:U8"/>
    <mergeCell ref="S6:S8"/>
    <mergeCell ref="T6:T8"/>
    <mergeCell ref="A73:C73"/>
    <mergeCell ref="U6:X6"/>
    <mergeCell ref="M7:N7"/>
    <mergeCell ref="O7:O8"/>
    <mergeCell ref="P7:P8"/>
    <mergeCell ref="A5:A8"/>
    <mergeCell ref="B5:B8"/>
    <mergeCell ref="X7:X8"/>
    <mergeCell ref="J6:J8"/>
    <mergeCell ref="M6:Q6"/>
  </mergeCells>
  <printOptions horizontalCentered="1"/>
  <pageMargins left="0.3937007874015748" right="0.3937007874015748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2014-07-30T07:38:10Z</cp:lastPrinted>
  <dcterms:created xsi:type="dcterms:W3CDTF">2012-10-29T12:35:18Z</dcterms:created>
  <dcterms:modified xsi:type="dcterms:W3CDTF">2014-07-30T07:38:45Z</dcterms:modified>
  <cp:category/>
  <cp:version/>
  <cp:contentType/>
  <cp:contentStatus/>
</cp:coreProperties>
</file>