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6"/>
  </bookViews>
  <sheets>
    <sheet name="ZAŁ 11" sheetId="1" r:id="rId1"/>
    <sheet name="ZAŁ 5" sheetId="2" r:id="rId2"/>
    <sheet name="ZAŁ 6 " sheetId="3" r:id="rId3"/>
    <sheet name="ZAŁ 12" sheetId="4" r:id="rId4"/>
    <sheet name="ZAL 9" sheetId="5" r:id="rId5"/>
    <sheet name="ZAŁ 3" sheetId="6" r:id="rId6"/>
    <sheet name="ZAŁ 10" sheetId="7" r:id="rId7"/>
    <sheet name="ZAŁ 4" sheetId="8" r:id="rId8"/>
    <sheet name="ZAŁ 7" sheetId="9" r:id="rId9"/>
    <sheet name="Arkusz1" sheetId="10" state="hidden" r:id="rId10"/>
  </sheets>
  <definedNames>
    <definedName name="_xlnm.Print_Area" localSheetId="4">'ZAL 9'!$A$2:$H$28</definedName>
    <definedName name="_xlnm.Print_Titles" localSheetId="6">'ZAŁ 10'!$3:$4</definedName>
    <definedName name="_xlnm.Print_Titles" localSheetId="0">'ZAŁ 11'!$2:$5</definedName>
    <definedName name="_xlnm.Print_Titles" localSheetId="3">'ZAŁ 12'!$4:$8</definedName>
    <definedName name="_xlnm.Print_Titles" localSheetId="5">'ZAŁ 3'!$3:$9</definedName>
    <definedName name="_xlnm.Print_Titles" localSheetId="1">'ZAŁ 5'!$3:$7</definedName>
    <definedName name="_xlnm.Print_Titles" localSheetId="2">'ZAŁ 6 '!$3:$9</definedName>
  </definedNames>
  <calcPr fullCalcOnLoad="1"/>
</workbook>
</file>

<file path=xl/sharedStrings.xml><?xml version="1.0" encoding="utf-8"?>
<sst xmlns="http://schemas.openxmlformats.org/spreadsheetml/2006/main" count="856" uniqueCount="344">
  <si>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</si>
  <si>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</si>
  <si>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</si>
  <si>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</si>
  <si>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</si>
  <si>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</si>
  <si>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</si>
  <si>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</si>
  <si>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</si>
  <si>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</si>
  <si>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</si>
  <si>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</si>
  <si>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</si>
  <si>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</si>
  <si>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</si>
  <si>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</si>
  <si>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</si>
  <si>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</si>
  <si>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</si>
  <si>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</si>
  <si>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</si>
  <si>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</si>
  <si>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</si>
  <si>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</si>
  <si>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</si>
  <si>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</si>
  <si>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</si>
  <si>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</si>
  <si>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</si>
  <si>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</si>
  <si>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</si>
  <si>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</si>
  <si>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</si>
  <si>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</si>
  <si>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</si>
  <si>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</si>
  <si>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</si>
  <si>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</si>
  <si>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</si>
  <si>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</si>
  <si>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</si>
  <si>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</si>
  <si>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</si>
  <si>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</si>
  <si>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</si>
  <si>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</si>
  <si>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</si>
  <si>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</si>
  <si>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</si>
  <si>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</si>
  <si>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</si>
  <si>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</si>
  <si>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</si>
  <si>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</si>
  <si>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</si>
  <si>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</si>
  <si>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</si>
  <si>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</si>
  <si>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</si>
  <si>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</si>
  <si>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</si>
  <si>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</si>
  <si>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</si>
  <si>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</si>
  <si>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</si>
  <si>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</si>
  <si>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</si>
  <si>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</si>
  <si>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</si>
  <si>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</si>
  <si>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</si>
  <si>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</si>
  <si>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</si>
  <si>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</si>
  <si>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</si>
  <si>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</si>
  <si>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</si>
  <si>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</si>
  <si>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</si>
  <si>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</si>
  <si>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</si>
  <si>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</si>
  <si>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</si>
  <si>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</si>
  <si>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</si>
  <si>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</si>
  <si>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</si>
  <si>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</si>
  <si>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</si>
  <si>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</si>
  <si>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</si>
  <si>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</si>
  <si>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</si>
  <si>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</si>
  <si>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</si>
  <si>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</si>
  <si>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</si>
  <si>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</si>
  <si>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</si>
  <si>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</si>
  <si>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</si>
  <si>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</si>
  <si>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</si>
  <si>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</si>
  <si>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Sołectwo: Lipowe Pole Plebańskie</t>
  </si>
  <si>
    <t>"e-świętokrzyskie" Budowa Systemu informatyzacji Przestrzennej Województwa Świetokrzyskiego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</si>
  <si>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</si>
  <si>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</si>
  <si>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</si>
  <si>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</si>
  <si>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</si>
  <si>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</si>
  <si>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</si>
  <si>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</si>
  <si>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</si>
  <si>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</si>
  <si>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</si>
  <si>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</si>
  <si>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</si>
  <si>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</si>
  <si>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</si>
  <si>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</si>
  <si>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</si>
  <si>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</si>
  <si>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</si>
  <si>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</si>
  <si>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</si>
  <si>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</si>
  <si>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</si>
  <si>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</si>
  <si>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</si>
  <si>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</si>
  <si>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</si>
  <si>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</si>
  <si>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</si>
  <si>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</si>
  <si>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</si>
  <si>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</si>
  <si>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</si>
  <si>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</si>
  <si>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</si>
  <si>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</si>
  <si>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</si>
  <si>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</si>
  <si>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</si>
  <si>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</si>
  <si>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</si>
  <si>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</si>
  <si>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</si>
  <si>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</si>
  <si>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</si>
  <si>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</si>
  <si>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</si>
  <si>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</si>
  <si>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</si>
  <si>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</si>
  <si>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</si>
  <si>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</si>
  <si>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</si>
  <si>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</si>
  <si>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</si>
  <si>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</si>
  <si>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</si>
  <si>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</si>
  <si>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</si>
  <si>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</si>
  <si>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</si>
  <si>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</si>
  <si>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</si>
  <si>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</si>
  <si>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</si>
  <si>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</si>
  <si>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</si>
  <si>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</si>
  <si>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</si>
  <si>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Wydatki w roku budżetowym 2014</t>
  </si>
  <si>
    <t>rok budżetowy 2014 (7+8+10+11)</t>
  </si>
  <si>
    <t>rok budżetowy 2014 (6+7+9+10)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</si>
  <si>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</si>
  <si>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</si>
  <si>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</si>
  <si>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</si>
  <si>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</si>
  <si>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</si>
  <si>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</si>
  <si>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</si>
  <si>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</si>
  <si>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</si>
  <si>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</si>
  <si>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</si>
  <si>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</si>
  <si>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</si>
  <si>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</si>
  <si>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</si>
  <si>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w tym</t>
  </si>
  <si>
    <t>kredyty i pożyczki podlegające zwrotowi ześrodków art.. 5 ust. 1 pkt 2 u.f.p.</t>
  </si>
  <si>
    <t>Wydatki na wniesienie wkładów do  MPWiK Sp. z o.o w Skarżysku - Kamiennej na realizację zadania "Budowa i modernizacja  kanalizacji sanitarnej w Skarżysku- Kamiennej i Skarżysku Kościelnym" (2010 - 2014)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</si>
  <si>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</si>
  <si>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</si>
  <si>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</si>
  <si>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</si>
  <si>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</si>
  <si>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</si>
  <si>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</si>
  <si>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</si>
  <si>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</si>
  <si>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</si>
  <si>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</si>
  <si>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</si>
  <si>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</si>
  <si>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</si>
  <si>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</si>
  <si>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</si>
  <si>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</si>
  <si>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</si>
  <si>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</si>
  <si>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Stowarzyszenie OSP Lipowe Pole</t>
  </si>
  <si>
    <t>Stowarzyszenie OSP Kierz Niedźwiedzi</t>
  </si>
  <si>
    <t>Uporządkowanie i zagospodarowanie przestrzeni publicznej wokół kapliczki  w miejscowości Kierz Niedźwiedzi  - zadanie finansowane z funduszu sołeckiego sołectwa Kierz Niedźwiedzi</t>
  </si>
  <si>
    <t>Urządzenie boiska do piłki siatkowej  w miejscowości Michałów  - zadanie finansowane z funduszu sołeckiego sołectwa Michałów</t>
  </si>
  <si>
    <t>Budowa parkingu do 9 miejsc parkingowych w miejscowości Majków na działce nr 659  - zadanie finansowane z funduszu sołeckiego sołectwa Majków</t>
  </si>
  <si>
    <t>Wykonanie ścieżki dydaktycznej w miejscowości Lipowe Pole Plebańskie  - zadanie finansowane z funduszu sołeckiego sołectwa Lipowe Pole Plebańskie</t>
  </si>
  <si>
    <t>Doposażenie "Centrum Rekreacyjno - Sportowego"  w miejscowości  Świerczek - zadanie finansowane z funduszu sołeckiego sołectwa Świerczek</t>
  </si>
  <si>
    <t>Doposażenie placu zabaw oraz wykonanie boiska do gier zespołowych w Grzybowej Górze</t>
  </si>
  <si>
    <t>2013-2014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</si>
  <si>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</si>
  <si>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</si>
  <si>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</si>
  <si>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</si>
  <si>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</si>
  <si>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</si>
  <si>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</si>
  <si>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</si>
  <si>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</si>
  <si>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</si>
  <si>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</si>
  <si>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</si>
  <si>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</si>
  <si>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</si>
  <si>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</si>
  <si>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</si>
  <si>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</si>
  <si>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</si>
  <si>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</si>
  <si>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</si>
  <si>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</si>
  <si>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</si>
  <si>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</si>
  <si>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</si>
  <si>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</si>
  <si>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Termomodernizacja budynku SPZOZ</t>
  </si>
  <si>
    <t>Wykonanie ogrodzenia szkoły od strony                   ul. Świętokrzyskiej w mc. Grzybowa Góra</t>
  </si>
  <si>
    <t>Wykonanie ogrodzenia szkoły od strony ul. Świętokrzyskiej w mc. Grzybowa Góra - zadanie finansowane z funduszu sołeckiego sołectwa Grzybowa Góra</t>
  </si>
  <si>
    <t>Przebudowa drogi dojazdowej do gruntów rolnych  w mc. Skarżysko Kościelne, ul Krótka  - zadanie dofinansowane z funduszu sołeckiego sołectwa Skarżysko Kościelne I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</si>
  <si>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</si>
  <si>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</si>
  <si>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Budowa oświetlenia w części ul. Polnej oraz oświetlenie ul. Południowej w miejscowości Skarżysko Kościelne  - zadanie finansowane z funduszu sołeckiego sołectwa Skarżysko Kościelne II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</si>
  <si>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</si>
  <si>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</si>
  <si>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</si>
  <si>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</si>
  <si>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</si>
  <si>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</si>
  <si>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>2012-2015</t>
  </si>
  <si>
    <t xml:space="preserve">Opieka nad bezdomnymi zwierzętami- odłów, transport, opieka weterynaryjna i przetrzymywanie zwierząt </t>
  </si>
  <si>
    <t xml:space="preserve">Budowa sieci kanalizacji sanitarnej z przykanalikami do granic nieruchomości  w miejscowości Grzybowa Góra i w miejscowości Skarżysko Kościelne - ulice Słoneczna, Spokojna,Południowa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</si>
  <si>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</si>
  <si>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</si>
  <si>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</si>
  <si>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</si>
  <si>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</si>
  <si>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</si>
  <si>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</si>
  <si>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</si>
  <si>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</si>
  <si>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</si>
  <si>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</si>
  <si>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</si>
  <si>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</si>
  <si>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</si>
  <si>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</si>
  <si>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</si>
  <si>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</si>
  <si>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</si>
  <si>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</si>
  <si>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</si>
  <si>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</si>
  <si>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 xml:space="preserve">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</si>
  <si>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</si>
  <si>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Projekt/zadanie:  Budowa sieci kanalizacji sanitarnej z przykanalikami do granic nieruchomości  wraz z przepompowniami ścieków i zasilaniem energetycznym przepompowni  w miejscowości Majków (ul. Św. Anny) Gmina Skarżysko Kościelne.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</si>
  <si>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</si>
  <si>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</si>
  <si>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Projekt/zadanie: "Budowa sieci kanalizacji sanitarnej z przykanalikami do granic nieruchomości  w miejscowości Grzybowa Góra i w miejscowości Skarżysko Kościelne" - ulice  Słoneczna, Spokojna, Południowa.</t>
  </si>
  <si>
    <t>Projekt/zadanie: "Doposażenie placu zabaw oraz wykonanie boiska do gier zespołowych w Grzybowej Górze"</t>
  </si>
  <si>
    <t>Projekt/zadanie: "e- świętokrzyskie Budowa Systemu Informacji Przestrzennej Województwa Świętokrzyskiego"</t>
  </si>
  <si>
    <t>Projekt/zadanie: "e- świętokrzyskie Rozbudowa Infrastruktury Informatycznej JST"</t>
  </si>
  <si>
    <t>Projekt/zadanie: "LIDER w samorządzie"</t>
  </si>
  <si>
    <t>Operacja: Budowa sieci kanalizacji sanitarnej w gminie Skarżysko Kościelne w miejscowościach: Skarżysko Kościelne, Grzybowa Góra, Majków, Michałów Rudka</t>
  </si>
  <si>
    <t>L.p</t>
  </si>
  <si>
    <t>Rozudowa drogi gminnej w miejscowości Grzybowa Góra , ul. Słoneczna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</si>
  <si>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</si>
  <si>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</si>
  <si>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</si>
  <si>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</si>
  <si>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</si>
  <si>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</si>
  <si>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Doposażenie placu wokół oczka wodnego w Skarżysku Kościelnym wraz z ogrodzeniem części brzegu zbiornika</t>
  </si>
  <si>
    <t>Projekt: "Doposażenie placu wokół oczka wodnego w Skarżysku Kościelnym wraz z ogrodzeniem części brzegu zbiornika"</t>
  </si>
  <si>
    <t>Wyłonione w drodze konkursu - Stowarzyszenie na Rzecz Odnowy Zabytków</t>
  </si>
  <si>
    <t>Wyłonione w drodze konkursu- Stowarzyszenie "Nasza Gmina"</t>
  </si>
  <si>
    <t>Wyłonione w drodze konkursu - Stowarzyszenie "Nad Żarnówką"</t>
  </si>
  <si>
    <t>Wyłonione w drodze konkursu - Stowarzyszenie na Rzecz Rozwoju Wsi Skarżysko Kościelne "GROM"</t>
  </si>
  <si>
    <t>Wyłonione w drodze konkursu - Gminne Zrzeszenie LZS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</si>
  <si>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</si>
  <si>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przystosowanego do ratownictwa ekologicznego"</t>
  </si>
  <si>
    <t>Dowóz uczniów do gimnazjum w Skarżysku Kościelnym w latach 2014-2017</t>
  </si>
  <si>
    <t>Załącznik Nr 11</t>
  </si>
  <si>
    <t>Wykonanie</t>
  </si>
  <si>
    <t>% wykonania</t>
  </si>
  <si>
    <t>Zadania jednostek pomocniczych w ramach funduszu sołeckiego w I półroczu 2014 roku</t>
  </si>
  <si>
    <t>Dotacje celowe  w I półroczu 2014 roku</t>
  </si>
  <si>
    <t>Wykonanie dotacji</t>
  </si>
  <si>
    <t>%</t>
  </si>
  <si>
    <t>Załącznik Nr 10</t>
  </si>
  <si>
    <t xml:space="preserve">%
</t>
  </si>
  <si>
    <t>Załącznik Nr 9</t>
  </si>
  <si>
    <t>Dotacje podmiotowe w I półroczu 2014 roku</t>
  </si>
  <si>
    <t>Przychody i rozchody budżetu w I półroczu 2014 r.</t>
  </si>
  <si>
    <t>Załącznik Nr 7</t>
  </si>
  <si>
    <t>Kwota 2014r.</t>
  </si>
  <si>
    <t xml:space="preserve">Wykonanie </t>
  </si>
  <si>
    <t>Załącznik Nr 6</t>
  </si>
  <si>
    <t>Limity wydatków na wniesienie wkładów do spółek prawa handlowego w I półroczu 2014 roku</t>
  </si>
  <si>
    <t>Wydatki na programy i projekty realizowane ze środków pochodzących z budżetu Unii Europejskiej oraz innych źródeł zagranicznych, niepodlegających zwrotowi na I półrocze 2014 roku</t>
  </si>
  <si>
    <t>Załącznik Nr 5</t>
  </si>
  <si>
    <t xml:space="preserve">% wykonania </t>
  </si>
  <si>
    <t xml:space="preserve">Załącznik Nr 4                                 </t>
  </si>
  <si>
    <t>Zadania inwestycyjne roczne w I półroczu 2014 r.</t>
  </si>
  <si>
    <t xml:space="preserve">Załącznik Nr 3                                                            </t>
  </si>
  <si>
    <t>kredyty i pożyczki podlegające zwrotowi ze środków art. 5ust. 1 pkt 2 u.f.p.</t>
  </si>
  <si>
    <t>Limity wydatków na wieloletnie przedsięwzięcia planowane do poniesienia w I półroczu 2014 roku</t>
  </si>
  <si>
    <t>Załącznik Nr 12</t>
  </si>
  <si>
    <t>Dochody i wydatki związane z realizacją zadań realizowanych na podstawie porozumień (umów) między jednostkami samorządu terytorialnego w I półroczu 2014 r.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</si>
  <si>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ewidencji gruntowej 577 w miejscowości Grzybowa Góra gmina Skarżysko Kościelne”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</si>
</sst>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sz val="10"/>
      <color indexed="10"/>
      <name val="Times New Roman CE"/>
      <family val="1"/>
    </font>
    <font>
      <sz val="9"/>
      <name val="Arial"/>
      <family val="2"/>
    </font>
    <font>
      <b/>
      <sz val="6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9"/>
      <name val="Times New Roman"/>
      <family val="1"/>
    </font>
    <font>
      <b/>
      <sz val="7"/>
      <name val="Times New Roman CE"/>
      <family val="0"/>
    </font>
    <font>
      <b/>
      <sz val="8"/>
      <name val="Arial"/>
      <family val="2"/>
    </font>
    <font>
      <sz val="8"/>
      <name val="Arial"/>
      <family val="2"/>
    </font>
    <font>
      <b/>
      <sz val="5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4" fontId="38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wrapText="1"/>
    </xf>
    <xf numFmtId="4" fontId="40" fillId="0" borderId="12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wrapText="1"/>
    </xf>
    <xf numFmtId="4" fontId="40" fillId="0" borderId="15" xfId="0" applyNumberFormat="1" applyFont="1" applyBorder="1" applyAlignment="1">
      <alignment/>
    </xf>
    <xf numFmtId="0" fontId="40" fillId="0" borderId="15" xfId="0" applyFont="1" applyBorder="1" applyAlignment="1" quotePrefix="1">
      <alignment/>
    </xf>
    <xf numFmtId="0" fontId="40" fillId="0" borderId="15" xfId="0" applyFont="1" applyBorder="1" applyAlignment="1" quotePrefix="1">
      <alignment wrapText="1"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 wrapText="1"/>
    </xf>
    <xf numFmtId="4" fontId="40" fillId="0" borderId="18" xfId="0" applyNumberFormat="1" applyFont="1" applyBorder="1" applyAlignment="1">
      <alignment/>
    </xf>
    <xf numFmtId="4" fontId="40" fillId="0" borderId="19" xfId="0" applyNumberFormat="1" applyFont="1" applyBorder="1" applyAlignment="1">
      <alignment/>
    </xf>
    <xf numFmtId="0" fontId="41" fillId="0" borderId="0" xfId="0" applyFont="1" applyFill="1" applyAlignment="1">
      <alignment/>
    </xf>
    <xf numFmtId="0" fontId="40" fillId="0" borderId="15" xfId="0" applyFont="1" applyFill="1" applyBorder="1" applyAlignment="1">
      <alignment/>
    </xf>
    <xf numFmtId="0" fontId="40" fillId="0" borderId="15" xfId="0" applyFont="1" applyFill="1" applyBorder="1" applyAlignment="1">
      <alignment wrapText="1"/>
    </xf>
    <xf numFmtId="4" fontId="40" fillId="0" borderId="15" xfId="0" applyNumberFormat="1" applyFont="1" applyFill="1" applyBorder="1" applyAlignment="1">
      <alignment/>
    </xf>
    <xf numFmtId="0" fontId="40" fillId="0" borderId="15" xfId="0" applyFont="1" applyFill="1" applyBorder="1" applyAlignment="1" quotePrefix="1">
      <alignment/>
    </xf>
    <xf numFmtId="0" fontId="40" fillId="0" borderId="15" xfId="0" applyFont="1" applyFill="1" applyBorder="1" applyAlignment="1" quotePrefix="1">
      <alignment wrapText="1"/>
    </xf>
    <xf numFmtId="0" fontId="40" fillId="0" borderId="12" xfId="0" applyFont="1" applyFill="1" applyBorder="1" applyAlignment="1">
      <alignment/>
    </xf>
    <xf numFmtId="0" fontId="40" fillId="0" borderId="12" xfId="0" applyFont="1" applyFill="1" applyBorder="1" applyAlignment="1">
      <alignment wrapText="1"/>
    </xf>
    <xf numFmtId="4" fontId="40" fillId="0" borderId="12" xfId="0" applyNumberFormat="1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0" fillId="0" borderId="19" xfId="0" applyFont="1" applyBorder="1" applyAlignment="1">
      <alignment/>
    </xf>
    <xf numFmtId="0" fontId="40" fillId="0" borderId="19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42" fillId="0" borderId="12" xfId="0" applyFont="1" applyBorder="1" applyAlignment="1">
      <alignment horizontal="left" vertical="center" wrapText="1"/>
    </xf>
    <xf numFmtId="169" fontId="40" fillId="0" borderId="12" xfId="0" applyNumberFormat="1" applyFont="1" applyBorder="1" applyAlignment="1">
      <alignment/>
    </xf>
    <xf numFmtId="168" fontId="40" fillId="0" borderId="1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5" fillId="0" borderId="0" xfId="0" applyFont="1" applyAlignment="1">
      <alignment horizontal="right"/>
    </xf>
    <xf numFmtId="0" fontId="14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top" wrapText="1"/>
    </xf>
    <xf numFmtId="4" fontId="38" fillId="0" borderId="19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68" fontId="14" fillId="0" borderId="19" xfId="0" applyNumberFormat="1" applyFont="1" applyBorder="1" applyAlignment="1">
      <alignment vertical="center"/>
    </xf>
    <xf numFmtId="169" fontId="40" fillId="0" borderId="15" xfId="0" applyNumberFormat="1" applyFont="1" applyBorder="1" applyAlignment="1">
      <alignment/>
    </xf>
    <xf numFmtId="168" fontId="40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169" fontId="14" fillId="0" borderId="19" xfId="0" applyNumberFormat="1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5" fillId="24" borderId="10" xfId="0" applyFont="1" applyFill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6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36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36" fillId="0" borderId="15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3" fontId="45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6" fillId="0" borderId="0" xfId="0" applyFont="1" applyAlignment="1">
      <alignment horizontal="right"/>
    </xf>
    <xf numFmtId="0" fontId="47" fillId="0" borderId="0" xfId="0" applyFont="1" applyAlignment="1">
      <alignment vertical="top" wrapText="1"/>
    </xf>
    <xf numFmtId="4" fontId="38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40" fillId="0" borderId="20" xfId="0" applyNumberFormat="1" applyFont="1" applyFill="1" applyBorder="1" applyAlignment="1">
      <alignment/>
    </xf>
    <xf numFmtId="0" fontId="40" fillId="0" borderId="20" xfId="0" applyFont="1" applyFill="1" applyBorder="1" applyAlignment="1" quotePrefix="1">
      <alignment/>
    </xf>
    <xf numFmtId="0" fontId="40" fillId="0" borderId="20" xfId="0" applyFont="1" applyFill="1" applyBorder="1" applyAlignment="1" quotePrefix="1">
      <alignment wrapText="1"/>
    </xf>
    <xf numFmtId="0" fontId="40" fillId="0" borderId="20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/>
    </xf>
    <xf numFmtId="0" fontId="48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12" fillId="0" borderId="20" xfId="0" applyFont="1" applyBorder="1" applyAlignment="1">
      <alignment/>
    </xf>
    <xf numFmtId="0" fontId="40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vertical="top" wrapText="1"/>
    </xf>
    <xf numFmtId="3" fontId="38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2" fontId="3" fillId="0" borderId="16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50" fillId="0" borderId="10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" fontId="40" fillId="0" borderId="17" xfId="0" applyNumberFormat="1" applyFont="1" applyBorder="1" applyAlignment="1">
      <alignment/>
    </xf>
    <xf numFmtId="4" fontId="40" fillId="0" borderId="20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4" fontId="40" fillId="0" borderId="17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37" fillId="0" borderId="12" xfId="0" applyFont="1" applyBorder="1" applyAlignment="1">
      <alignment horizont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vertical="center"/>
    </xf>
    <xf numFmtId="4" fontId="38" fillId="0" borderId="10" xfId="0" applyNumberFormat="1" applyFont="1" applyFill="1" applyBorder="1" applyAlignment="1">
      <alignment horizontal="right" vertical="center"/>
    </xf>
    <xf numFmtId="0" fontId="41" fillId="0" borderId="19" xfId="0" applyFont="1" applyFill="1" applyBorder="1" applyAlignment="1">
      <alignment/>
    </xf>
    <xf numFmtId="4" fontId="40" fillId="0" borderId="18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Fill="1" applyAlignment="1">
      <alignment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22" xfId="0" applyFont="1" applyBorder="1" applyAlignment="1">
      <alignment vertical="center" wrapText="1"/>
    </xf>
    <xf numFmtId="4" fontId="53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vertical="top" wrapText="1"/>
    </xf>
    <xf numFmtId="0" fontId="53" fillId="0" borderId="24" xfId="0" applyFont="1" applyBorder="1" applyAlignment="1">
      <alignment vertical="top" wrapText="1"/>
    </xf>
    <xf numFmtId="4" fontId="53" fillId="0" borderId="24" xfId="0" applyNumberFormat="1" applyFont="1" applyBorder="1" applyAlignment="1">
      <alignment vertical="top" wrapText="1"/>
    </xf>
    <xf numFmtId="4" fontId="53" fillId="0" borderId="24" xfId="0" applyNumberFormat="1" applyFont="1" applyBorder="1" applyAlignment="1">
      <alignment/>
    </xf>
    <xf numFmtId="0" fontId="53" fillId="0" borderId="25" xfId="0" applyFont="1" applyBorder="1" applyAlignment="1">
      <alignment vertical="center" wrapText="1"/>
    </xf>
    <xf numFmtId="0" fontId="53" fillId="0" borderId="26" xfId="0" applyFont="1" applyBorder="1" applyAlignment="1">
      <alignment horizontal="right"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54" fillId="0" borderId="16" xfId="0" applyFont="1" applyBorder="1" applyAlignment="1">
      <alignment horizontal="right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14" fillId="2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5" xfId="0" applyFont="1" applyFill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43" fillId="20" borderId="12" xfId="0" applyFont="1" applyFill="1" applyBorder="1" applyAlignment="1">
      <alignment horizontal="center" vertical="center" wrapText="1"/>
    </xf>
    <xf numFmtId="0" fontId="43" fillId="20" borderId="19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20" borderId="28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wrapText="1"/>
    </xf>
    <xf numFmtId="0" fontId="39" fillId="0" borderId="15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5" xfId="0" applyFont="1" applyBorder="1" applyAlignment="1">
      <alignment vertical="top" wrapText="1"/>
    </xf>
    <xf numFmtId="0" fontId="39" fillId="0" borderId="15" xfId="0" applyFont="1" applyBorder="1" applyAlignment="1">
      <alignment vertical="top"/>
    </xf>
    <xf numFmtId="0" fontId="40" fillId="0" borderId="15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vertical="top"/>
    </xf>
    <xf numFmtId="0" fontId="35" fillId="0" borderId="0" xfId="0" applyFont="1" applyAlignment="1">
      <alignment horizontal="right" wrapText="1"/>
    </xf>
    <xf numFmtId="0" fontId="36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36" fillId="0" borderId="10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32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55" fillId="0" borderId="33" xfId="0" applyFont="1" applyBorder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Border="1" applyAlignment="1">
      <alignment vertical="center"/>
    </xf>
    <xf numFmtId="4" fontId="38" fillId="0" borderId="15" xfId="0" applyNumberFormat="1" applyFont="1" applyBorder="1" applyAlignment="1">
      <alignment vertical="center"/>
    </xf>
    <xf numFmtId="4" fontId="38" fillId="0" borderId="19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68" fontId="14" fillId="0" borderId="12" xfId="0" applyNumberFormat="1" applyFont="1" applyBorder="1" applyAlignment="1">
      <alignment vertical="center"/>
    </xf>
    <xf numFmtId="168" fontId="14" fillId="0" borderId="15" xfId="0" applyNumberFormat="1" applyFont="1" applyBorder="1" applyAlignment="1">
      <alignment vertical="center"/>
    </xf>
    <xf numFmtId="168" fontId="14" fillId="0" borderId="19" xfId="0" applyNumberFormat="1" applyFon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15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/>
    </xf>
    <xf numFmtId="4" fontId="38" fillId="0" borderId="15" xfId="0" applyNumberFormat="1" applyFont="1" applyBorder="1" applyAlignment="1">
      <alignment horizontal="right" vertical="center"/>
    </xf>
    <xf numFmtId="4" fontId="38" fillId="0" borderId="19" xfId="0" applyNumberFormat="1" applyFont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Uwaga 3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J7" sqref="J7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5.125" style="0" customWidth="1"/>
    <col min="5" max="5" width="7.625" style="0" customWidth="1"/>
    <col min="6" max="6" width="7.875" style="0" customWidth="1"/>
    <col min="7" max="7" width="14.25390625" style="0" customWidth="1"/>
    <col min="8" max="8" width="11.875" style="197" customWidth="1"/>
    <col min="9" max="9" width="11.75390625" style="0" customWidth="1"/>
    <col min="10" max="10" width="11.00390625" style="0" customWidth="1"/>
  </cols>
  <sheetData>
    <row r="1" spans="7:10" ht="20.25" customHeight="1">
      <c r="G1" s="366"/>
      <c r="H1" s="367"/>
      <c r="I1" s="374" t="s">
        <v>316</v>
      </c>
      <c r="J1" s="374"/>
    </row>
    <row r="2" spans="1:10" ht="33" customHeight="1">
      <c r="A2" s="375" t="s">
        <v>319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2:8" ht="17.25" customHeight="1" hidden="1">
      <c r="B3" s="1"/>
      <c r="C3" s="1"/>
      <c r="G3" s="4"/>
      <c r="H3" s="154" t="s">
        <v>59</v>
      </c>
    </row>
    <row r="4" spans="1:10" s="80" customFormat="1" ht="51" customHeight="1">
      <c r="A4" s="245" t="s">
        <v>69</v>
      </c>
      <c r="B4" s="245" t="s">
        <v>60</v>
      </c>
      <c r="C4" s="246" t="s">
        <v>25</v>
      </c>
      <c r="D4" s="245" t="s">
        <v>38</v>
      </c>
      <c r="E4" s="245" t="s">
        <v>39</v>
      </c>
      <c r="F4" s="245" t="s">
        <v>225</v>
      </c>
      <c r="G4" s="245" t="s">
        <v>226</v>
      </c>
      <c r="H4" s="248" t="s">
        <v>227</v>
      </c>
      <c r="I4" s="86" t="s">
        <v>317</v>
      </c>
      <c r="J4" s="86" t="s">
        <v>318</v>
      </c>
    </row>
    <row r="5" spans="1:10" s="19" customFormat="1" ht="8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155">
        <v>8</v>
      </c>
      <c r="I5" s="255">
        <v>9</v>
      </c>
      <c r="J5" s="255">
        <v>10</v>
      </c>
    </row>
    <row r="6" spans="1:10" s="162" customFormat="1" ht="14.25" customHeight="1">
      <c r="A6" s="156">
        <v>1</v>
      </c>
      <c r="B6" s="157" t="s">
        <v>30</v>
      </c>
      <c r="C6" s="158"/>
      <c r="D6" s="159"/>
      <c r="E6" s="159"/>
      <c r="F6" s="159"/>
      <c r="G6" s="160"/>
      <c r="H6" s="161"/>
      <c r="I6" s="159"/>
      <c r="J6" s="159"/>
    </row>
    <row r="7" spans="1:10" s="165" customFormat="1" ht="13.5" customHeight="1">
      <c r="A7" s="388" t="s">
        <v>117</v>
      </c>
      <c r="B7" s="368" t="s">
        <v>179</v>
      </c>
      <c r="C7" s="379" t="s">
        <v>0</v>
      </c>
      <c r="D7" s="373">
        <v>900</v>
      </c>
      <c r="E7" s="373">
        <v>90095</v>
      </c>
      <c r="F7" s="11">
        <v>4110</v>
      </c>
      <c r="G7" s="365" t="s">
        <v>260</v>
      </c>
      <c r="H7" s="72">
        <v>438</v>
      </c>
      <c r="I7" s="258">
        <v>219.06</v>
      </c>
      <c r="J7" s="263">
        <f>ROUND(((I7/H7)*100),2)</f>
        <v>50.01</v>
      </c>
    </row>
    <row r="8" spans="1:10" s="165" customFormat="1" ht="12.75" customHeight="1">
      <c r="A8" s="389"/>
      <c r="B8" s="369"/>
      <c r="C8" s="380"/>
      <c r="D8" s="362"/>
      <c r="E8" s="362"/>
      <c r="F8" s="11">
        <v>4170</v>
      </c>
      <c r="G8" s="362"/>
      <c r="H8" s="72">
        <v>2562</v>
      </c>
      <c r="I8" s="258">
        <v>1281</v>
      </c>
      <c r="J8" s="263">
        <f>ROUND(((I8/H8)*100),2)</f>
        <v>50</v>
      </c>
    </row>
    <row r="9" spans="1:10" s="165" customFormat="1" ht="13.5" customHeight="1">
      <c r="A9" s="390"/>
      <c r="B9" s="356"/>
      <c r="C9" s="381"/>
      <c r="D9" s="357"/>
      <c r="E9" s="357"/>
      <c r="F9" s="167">
        <v>4210</v>
      </c>
      <c r="G9" s="357"/>
      <c r="H9" s="168">
        <v>3539</v>
      </c>
      <c r="I9" s="258">
        <v>430.71</v>
      </c>
      <c r="J9" s="263">
        <f>ROUND(((I9/H9)*100),2)</f>
        <v>12.17</v>
      </c>
    </row>
    <row r="10" spans="1:10" s="165" customFormat="1" ht="27.75" customHeight="1">
      <c r="A10" s="37" t="s">
        <v>136</v>
      </c>
      <c r="B10" s="147" t="s">
        <v>251</v>
      </c>
      <c r="C10" s="46" t="s">
        <v>0</v>
      </c>
      <c r="D10" s="164">
        <v>600</v>
      </c>
      <c r="E10" s="164">
        <v>60095</v>
      </c>
      <c r="F10" s="169">
        <v>6050</v>
      </c>
      <c r="G10" s="56" t="s">
        <v>261</v>
      </c>
      <c r="H10" s="243">
        <v>5000</v>
      </c>
      <c r="I10" s="257">
        <v>0</v>
      </c>
      <c r="J10" s="263">
        <f>ROUND(((I10/H10)*100),2)</f>
        <v>0</v>
      </c>
    </row>
    <row r="11" spans="1:10" s="165" customFormat="1" ht="31.5" customHeight="1">
      <c r="A11" s="388" t="s">
        <v>137</v>
      </c>
      <c r="B11" s="363" t="s">
        <v>180</v>
      </c>
      <c r="C11" s="371" t="s">
        <v>0</v>
      </c>
      <c r="D11" s="373">
        <v>600</v>
      </c>
      <c r="E11" s="373">
        <v>60095</v>
      </c>
      <c r="F11" s="169">
        <v>4210</v>
      </c>
      <c r="G11" s="365" t="s">
        <v>260</v>
      </c>
      <c r="H11" s="243">
        <v>12000</v>
      </c>
      <c r="I11" s="257">
        <v>0</v>
      </c>
      <c r="J11" s="263">
        <f>ROUND(((I11/H11)*100),2)</f>
        <v>0</v>
      </c>
    </row>
    <row r="12" spans="1:10" s="165" customFormat="1" ht="21.75" customHeight="1" hidden="1">
      <c r="A12" s="389"/>
      <c r="B12" s="364"/>
      <c r="C12" s="372"/>
      <c r="D12" s="362"/>
      <c r="E12" s="362"/>
      <c r="F12" s="11"/>
      <c r="G12" s="362"/>
      <c r="H12" s="72"/>
      <c r="I12" s="55"/>
      <c r="J12" s="247"/>
    </row>
    <row r="13" spans="1:10" s="165" customFormat="1" ht="22.5" customHeight="1">
      <c r="A13" s="382" t="s">
        <v>26</v>
      </c>
      <c r="B13" s="383"/>
      <c r="C13" s="383"/>
      <c r="D13" s="383"/>
      <c r="E13" s="383"/>
      <c r="F13" s="383"/>
      <c r="G13" s="384"/>
      <c r="H13" s="84">
        <f>SUM(H7:H12)</f>
        <v>23539</v>
      </c>
      <c r="I13" s="84">
        <f>SUM(I7:I12)</f>
        <v>1930.77</v>
      </c>
      <c r="J13" s="264">
        <f>ROUND(((I13/H13)*100),2)</f>
        <v>8.2</v>
      </c>
    </row>
    <row r="14" spans="1:10" s="165" customFormat="1" ht="18" customHeight="1">
      <c r="A14" s="156">
        <v>2</v>
      </c>
      <c r="B14" s="157" t="s">
        <v>28</v>
      </c>
      <c r="C14" s="158"/>
      <c r="D14" s="159"/>
      <c r="E14" s="159"/>
      <c r="F14" s="159"/>
      <c r="G14" s="160"/>
      <c r="H14" s="161"/>
      <c r="I14" s="41"/>
      <c r="J14" s="247"/>
    </row>
    <row r="15" spans="1:10" s="165" customFormat="1" ht="37.5" customHeight="1">
      <c r="A15" s="55" t="s">
        <v>121</v>
      </c>
      <c r="B15" s="148" t="s">
        <v>228</v>
      </c>
      <c r="C15" s="171" t="s">
        <v>0</v>
      </c>
      <c r="D15" s="198">
        <v>921</v>
      </c>
      <c r="E15" s="198">
        <v>92195</v>
      </c>
      <c r="F15" s="172">
        <v>6050</v>
      </c>
      <c r="G15" s="173" t="s">
        <v>261</v>
      </c>
      <c r="H15" s="174">
        <v>10200</v>
      </c>
      <c r="I15" s="258">
        <v>0</v>
      </c>
      <c r="J15" s="263">
        <f>ROUND(((I15/H15)*100),2)</f>
        <v>0</v>
      </c>
    </row>
    <row r="16" spans="1:10" s="207" customFormat="1" ht="15.75" customHeight="1">
      <c r="A16" s="404" t="s">
        <v>129</v>
      </c>
      <c r="B16" s="370" t="s">
        <v>229</v>
      </c>
      <c r="C16" s="238" t="s">
        <v>0</v>
      </c>
      <c r="D16" s="198">
        <v>900</v>
      </c>
      <c r="E16" s="198">
        <v>90095</v>
      </c>
      <c r="F16" s="237">
        <v>4110</v>
      </c>
      <c r="G16" s="239" t="s">
        <v>260</v>
      </c>
      <c r="H16" s="240">
        <v>0</v>
      </c>
      <c r="I16" s="258">
        <v>0</v>
      </c>
      <c r="J16" s="263">
        <v>0</v>
      </c>
    </row>
    <row r="17" spans="1:10" s="207" customFormat="1" ht="15.75" customHeight="1">
      <c r="A17" s="405"/>
      <c r="B17" s="400"/>
      <c r="C17" s="190" t="s">
        <v>0</v>
      </c>
      <c r="D17" s="176">
        <v>900</v>
      </c>
      <c r="E17" s="176">
        <v>90095</v>
      </c>
      <c r="F17" s="172">
        <v>4170</v>
      </c>
      <c r="G17" s="173" t="s">
        <v>260</v>
      </c>
      <c r="H17" s="174">
        <v>0</v>
      </c>
      <c r="I17" s="258">
        <v>0</v>
      </c>
      <c r="J17" s="263">
        <v>0</v>
      </c>
    </row>
    <row r="18" spans="1:10" s="207" customFormat="1" ht="14.25" customHeight="1">
      <c r="A18" s="405"/>
      <c r="B18" s="403"/>
      <c r="C18" s="190" t="s">
        <v>0</v>
      </c>
      <c r="D18" s="176">
        <v>900</v>
      </c>
      <c r="E18" s="176">
        <v>90095</v>
      </c>
      <c r="F18" s="172">
        <v>4210</v>
      </c>
      <c r="G18" s="173" t="s">
        <v>260</v>
      </c>
      <c r="H18" s="174">
        <v>2333</v>
      </c>
      <c r="I18" s="258">
        <v>1022.99</v>
      </c>
      <c r="J18" s="263">
        <f aca="true" t="shared" si="0" ref="J18:J25">ROUND(((I18/H18)*100),2)</f>
        <v>43.85</v>
      </c>
    </row>
    <row r="19" spans="1:10" s="165" customFormat="1" ht="18.75" customHeight="1">
      <c r="A19" s="175" t="s">
        <v>130</v>
      </c>
      <c r="B19" s="166" t="s">
        <v>230</v>
      </c>
      <c r="C19" s="151" t="s">
        <v>0</v>
      </c>
      <c r="D19" s="198">
        <v>926</v>
      </c>
      <c r="E19" s="198">
        <v>92695</v>
      </c>
      <c r="F19" s="172">
        <v>4210</v>
      </c>
      <c r="G19" s="173" t="s">
        <v>260</v>
      </c>
      <c r="H19" s="174">
        <v>2500</v>
      </c>
      <c r="I19" s="258">
        <v>100</v>
      </c>
      <c r="J19" s="263">
        <f t="shared" si="0"/>
        <v>4</v>
      </c>
    </row>
    <row r="20" spans="1:10" s="165" customFormat="1" ht="17.25" customHeight="1">
      <c r="A20" s="402" t="s">
        <v>138</v>
      </c>
      <c r="B20" s="385" t="s">
        <v>231</v>
      </c>
      <c r="C20" s="151" t="s">
        <v>0</v>
      </c>
      <c r="D20" s="176">
        <v>921</v>
      </c>
      <c r="E20" s="176">
        <v>92105</v>
      </c>
      <c r="F20" s="172">
        <v>4210</v>
      </c>
      <c r="G20" s="173" t="s">
        <v>260</v>
      </c>
      <c r="H20" s="174">
        <v>1300</v>
      </c>
      <c r="I20" s="258">
        <v>1300</v>
      </c>
      <c r="J20" s="263">
        <f t="shared" si="0"/>
        <v>100</v>
      </c>
    </row>
    <row r="21" spans="1:10" s="162" customFormat="1" ht="16.5" customHeight="1">
      <c r="A21" s="402"/>
      <c r="B21" s="387"/>
      <c r="C21" s="150" t="s">
        <v>0</v>
      </c>
      <c r="D21" s="178">
        <v>921</v>
      </c>
      <c r="E21" s="178">
        <v>92105</v>
      </c>
      <c r="F21" s="172">
        <v>4300</v>
      </c>
      <c r="G21" s="173" t="s">
        <v>260</v>
      </c>
      <c r="H21" s="174">
        <v>200</v>
      </c>
      <c r="I21" s="258">
        <v>150</v>
      </c>
      <c r="J21" s="263">
        <f t="shared" si="0"/>
        <v>75</v>
      </c>
    </row>
    <row r="22" spans="1:10" s="162" customFormat="1" ht="18.75" customHeight="1">
      <c r="A22" s="402" t="s">
        <v>181</v>
      </c>
      <c r="B22" s="385" t="s">
        <v>232</v>
      </c>
      <c r="C22" s="150" t="s">
        <v>0</v>
      </c>
      <c r="D22" s="179">
        <v>921</v>
      </c>
      <c r="E22" s="179">
        <v>92195</v>
      </c>
      <c r="F22" s="180">
        <v>4210</v>
      </c>
      <c r="G22" s="173" t="s">
        <v>260</v>
      </c>
      <c r="H22" s="181">
        <v>1200</v>
      </c>
      <c r="I22" s="258">
        <v>0</v>
      </c>
      <c r="J22" s="263">
        <f t="shared" si="0"/>
        <v>0</v>
      </c>
    </row>
    <row r="23" spans="1:10" s="162" customFormat="1" ht="24.75" customHeight="1">
      <c r="A23" s="402"/>
      <c r="B23" s="386"/>
      <c r="C23" s="242" t="s">
        <v>0</v>
      </c>
      <c r="D23" s="265">
        <v>921</v>
      </c>
      <c r="E23" s="265">
        <v>92195</v>
      </c>
      <c r="F23" s="265">
        <v>4300</v>
      </c>
      <c r="G23" s="244" t="s">
        <v>260</v>
      </c>
      <c r="H23" s="241">
        <v>2500</v>
      </c>
      <c r="I23" s="257">
        <v>2500</v>
      </c>
      <c r="J23" s="263">
        <f t="shared" si="0"/>
        <v>100</v>
      </c>
    </row>
    <row r="24" spans="1:10" s="162" customFormat="1" ht="53.25" customHeight="1">
      <c r="A24" s="175" t="s">
        <v>190</v>
      </c>
      <c r="B24" s="183" t="s">
        <v>233</v>
      </c>
      <c r="C24" s="150" t="s">
        <v>0</v>
      </c>
      <c r="D24" s="184">
        <v>921</v>
      </c>
      <c r="E24" s="184">
        <v>92195</v>
      </c>
      <c r="F24" s="172">
        <v>4270</v>
      </c>
      <c r="G24" s="173" t="s">
        <v>260</v>
      </c>
      <c r="H24" s="174">
        <v>2200</v>
      </c>
      <c r="I24" s="258">
        <v>0</v>
      </c>
      <c r="J24" s="263">
        <f t="shared" si="0"/>
        <v>0</v>
      </c>
    </row>
    <row r="25" spans="1:10" s="165" customFormat="1" ht="17.25" customHeight="1">
      <c r="A25" s="382" t="s">
        <v>26</v>
      </c>
      <c r="B25" s="383"/>
      <c r="C25" s="383"/>
      <c r="D25" s="383"/>
      <c r="E25" s="383"/>
      <c r="F25" s="383"/>
      <c r="G25" s="384"/>
      <c r="H25" s="84">
        <f>SUM(H15:H24)</f>
        <v>22433</v>
      </c>
      <c r="I25" s="84">
        <f>SUM(I15:I24)</f>
        <v>5072.99</v>
      </c>
      <c r="J25" s="264">
        <f t="shared" si="0"/>
        <v>22.61</v>
      </c>
    </row>
    <row r="26" spans="1:10" s="165" customFormat="1" ht="18" customHeight="1">
      <c r="A26" s="156">
        <v>3</v>
      </c>
      <c r="B26" s="157" t="s">
        <v>104</v>
      </c>
      <c r="C26" s="158"/>
      <c r="D26" s="159"/>
      <c r="E26" s="159"/>
      <c r="F26" s="159"/>
      <c r="G26" s="160"/>
      <c r="H26" s="161"/>
      <c r="I26" s="41"/>
      <c r="J26" s="247"/>
    </row>
    <row r="27" spans="1:10" s="165" customFormat="1" ht="22.5" customHeight="1">
      <c r="A27" s="185" t="s">
        <v>123</v>
      </c>
      <c r="B27" s="186" t="s">
        <v>234</v>
      </c>
      <c r="C27" s="150" t="s">
        <v>0</v>
      </c>
      <c r="D27" s="172">
        <v>600</v>
      </c>
      <c r="E27" s="172">
        <v>60095</v>
      </c>
      <c r="F27" s="172">
        <v>4300</v>
      </c>
      <c r="G27" s="173" t="s">
        <v>260</v>
      </c>
      <c r="H27" s="174">
        <v>4800</v>
      </c>
      <c r="I27" s="261">
        <v>0</v>
      </c>
      <c r="J27" s="263">
        <f aca="true" t="shared" si="1" ref="J27:J33">ROUND(((I27/H27)*100),2)</f>
        <v>0</v>
      </c>
    </row>
    <row r="28" spans="1:10" s="165" customFormat="1" ht="18" customHeight="1">
      <c r="A28" s="398" t="s">
        <v>139</v>
      </c>
      <c r="B28" s="399" t="s">
        <v>182</v>
      </c>
      <c r="C28" s="401" t="s">
        <v>0</v>
      </c>
      <c r="D28" s="172">
        <v>900</v>
      </c>
      <c r="E28" s="172">
        <v>90095</v>
      </c>
      <c r="F28" s="172">
        <v>4110</v>
      </c>
      <c r="G28" s="173" t="s">
        <v>260</v>
      </c>
      <c r="H28" s="174">
        <v>292</v>
      </c>
      <c r="I28" s="261">
        <v>0</v>
      </c>
      <c r="J28" s="263">
        <f t="shared" si="1"/>
        <v>0</v>
      </c>
    </row>
    <row r="29" spans="1:10" s="165" customFormat="1" ht="16.5" customHeight="1">
      <c r="A29" s="398"/>
      <c r="B29" s="400"/>
      <c r="C29" s="393"/>
      <c r="D29" s="172">
        <v>900</v>
      </c>
      <c r="E29" s="172">
        <v>90095</v>
      </c>
      <c r="F29" s="172">
        <v>4170</v>
      </c>
      <c r="G29" s="173" t="s">
        <v>260</v>
      </c>
      <c r="H29" s="174">
        <v>1708</v>
      </c>
      <c r="I29" s="261">
        <v>0</v>
      </c>
      <c r="J29" s="263">
        <f t="shared" si="1"/>
        <v>0</v>
      </c>
    </row>
    <row r="30" spans="1:10" s="165" customFormat="1" ht="15" customHeight="1">
      <c r="A30" s="398"/>
      <c r="B30" s="403"/>
      <c r="C30" s="394"/>
      <c r="D30" s="172">
        <v>900</v>
      </c>
      <c r="E30" s="172">
        <v>90095</v>
      </c>
      <c r="F30" s="172">
        <v>4210</v>
      </c>
      <c r="G30" s="173" t="s">
        <v>260</v>
      </c>
      <c r="H30" s="174">
        <v>2000</v>
      </c>
      <c r="I30" s="261">
        <v>1121.12</v>
      </c>
      <c r="J30" s="263">
        <f t="shared" si="1"/>
        <v>56.06</v>
      </c>
    </row>
    <row r="31" spans="1:10" s="165" customFormat="1" ht="32.25" customHeight="1">
      <c r="A31" s="185" t="s">
        <v>140</v>
      </c>
      <c r="B31" s="186" t="s">
        <v>184</v>
      </c>
      <c r="C31" s="150" t="s">
        <v>0</v>
      </c>
      <c r="D31" s="172">
        <v>600</v>
      </c>
      <c r="E31" s="172">
        <v>60095</v>
      </c>
      <c r="F31" s="172">
        <v>6050</v>
      </c>
      <c r="G31" s="187" t="s">
        <v>261</v>
      </c>
      <c r="H31" s="174">
        <v>5600</v>
      </c>
      <c r="I31" s="261">
        <v>0</v>
      </c>
      <c r="J31" s="263">
        <f t="shared" si="1"/>
        <v>0</v>
      </c>
    </row>
    <row r="32" spans="1:10" s="162" customFormat="1" ht="18.75" customHeight="1">
      <c r="A32" s="10" t="s">
        <v>183</v>
      </c>
      <c r="B32" s="182" t="s">
        <v>185</v>
      </c>
      <c r="C32" s="150" t="s">
        <v>0</v>
      </c>
      <c r="D32" s="199">
        <v>600</v>
      </c>
      <c r="E32" s="199">
        <v>60095</v>
      </c>
      <c r="F32" s="170">
        <v>4300</v>
      </c>
      <c r="G32" s="173" t="s">
        <v>260</v>
      </c>
      <c r="H32" s="168">
        <v>948</v>
      </c>
      <c r="I32" s="261">
        <v>0</v>
      </c>
      <c r="J32" s="263">
        <f t="shared" si="1"/>
        <v>0</v>
      </c>
    </row>
    <row r="33" spans="1:10" s="165" customFormat="1" ht="14.25" customHeight="1">
      <c r="A33" s="382" t="s">
        <v>26</v>
      </c>
      <c r="B33" s="383"/>
      <c r="C33" s="383"/>
      <c r="D33" s="383"/>
      <c r="E33" s="383"/>
      <c r="F33" s="383"/>
      <c r="G33" s="384"/>
      <c r="H33" s="84">
        <f>SUM(H27:H32)</f>
        <v>15348</v>
      </c>
      <c r="I33" s="84">
        <f>SUM(I27:I32)</f>
        <v>1121.12</v>
      </c>
      <c r="J33" s="264">
        <f t="shared" si="1"/>
        <v>7.3</v>
      </c>
    </row>
    <row r="34" spans="1:10" s="165" customFormat="1" ht="17.25" customHeight="1">
      <c r="A34" s="156">
        <v>4</v>
      </c>
      <c r="B34" s="157" t="s">
        <v>31</v>
      </c>
      <c r="C34" s="158"/>
      <c r="D34" s="159"/>
      <c r="E34" s="159"/>
      <c r="F34" s="159"/>
      <c r="G34" s="160"/>
      <c r="H34" s="161"/>
      <c r="I34" s="41"/>
      <c r="J34" s="247"/>
    </row>
    <row r="35" spans="1:10" s="207" customFormat="1" ht="21" customHeight="1">
      <c r="A35" s="388" t="s">
        <v>141</v>
      </c>
      <c r="B35" s="385" t="s">
        <v>235</v>
      </c>
      <c r="C35" s="379" t="s">
        <v>0</v>
      </c>
      <c r="D35" s="396">
        <v>900</v>
      </c>
      <c r="E35" s="396">
        <v>90095</v>
      </c>
      <c r="F35" s="11">
        <v>4210</v>
      </c>
      <c r="G35" s="173" t="s">
        <v>260</v>
      </c>
      <c r="H35" s="72">
        <v>1150</v>
      </c>
      <c r="I35" s="261">
        <v>708.42</v>
      </c>
      <c r="J35" s="263">
        <f aca="true" t="shared" si="2" ref="J35:J40">ROUND(((I35/H35)*100),2)</f>
        <v>61.6</v>
      </c>
    </row>
    <row r="36" spans="1:10" s="207" customFormat="1" ht="19.5" customHeight="1">
      <c r="A36" s="390"/>
      <c r="B36" s="387"/>
      <c r="C36" s="381"/>
      <c r="D36" s="397"/>
      <c r="E36" s="397"/>
      <c r="F36" s="11">
        <v>4300</v>
      </c>
      <c r="G36" s="173" t="s">
        <v>260</v>
      </c>
      <c r="H36" s="72">
        <v>50</v>
      </c>
      <c r="I36" s="261">
        <v>50</v>
      </c>
      <c r="J36" s="263">
        <f t="shared" si="2"/>
        <v>100</v>
      </c>
    </row>
    <row r="37" spans="1:10" s="207" customFormat="1" ht="21.75" customHeight="1">
      <c r="A37" s="378" t="s">
        <v>142</v>
      </c>
      <c r="B37" s="385" t="s">
        <v>186</v>
      </c>
      <c r="C37" s="163" t="s">
        <v>0</v>
      </c>
      <c r="D37" s="11">
        <v>921</v>
      </c>
      <c r="E37" s="35">
        <v>92195</v>
      </c>
      <c r="F37" s="11">
        <v>4210</v>
      </c>
      <c r="G37" s="173" t="s">
        <v>260</v>
      </c>
      <c r="H37" s="72">
        <v>646</v>
      </c>
      <c r="I37" s="261">
        <v>0</v>
      </c>
      <c r="J37" s="263">
        <f t="shared" si="2"/>
        <v>0</v>
      </c>
    </row>
    <row r="38" spans="1:10" s="207" customFormat="1" ht="21.75" customHeight="1">
      <c r="A38" s="378"/>
      <c r="B38" s="387"/>
      <c r="C38" s="34" t="s">
        <v>0</v>
      </c>
      <c r="D38" s="11">
        <v>921</v>
      </c>
      <c r="E38" s="35">
        <v>92195</v>
      </c>
      <c r="F38" s="11">
        <v>4300</v>
      </c>
      <c r="G38" s="173" t="s">
        <v>260</v>
      </c>
      <c r="H38" s="72">
        <v>8000</v>
      </c>
      <c r="I38" s="261">
        <v>0</v>
      </c>
      <c r="J38" s="263">
        <f t="shared" si="2"/>
        <v>0</v>
      </c>
    </row>
    <row r="39" spans="1:10" s="165" customFormat="1" ht="45.75" customHeight="1">
      <c r="A39" s="55" t="s">
        <v>143</v>
      </c>
      <c r="B39" s="201" t="s">
        <v>254</v>
      </c>
      <c r="C39" s="188" t="s">
        <v>0</v>
      </c>
      <c r="D39" s="167">
        <v>921</v>
      </c>
      <c r="E39" s="170">
        <v>92195</v>
      </c>
      <c r="F39" s="167">
        <v>4210</v>
      </c>
      <c r="G39" s="173" t="s">
        <v>260</v>
      </c>
      <c r="H39" s="168">
        <v>1500</v>
      </c>
      <c r="I39" s="261">
        <v>812.51</v>
      </c>
      <c r="J39" s="263">
        <f t="shared" si="2"/>
        <v>54.17</v>
      </c>
    </row>
    <row r="40" spans="1:10" s="165" customFormat="1" ht="20.25" customHeight="1">
      <c r="A40" s="382" t="s">
        <v>26</v>
      </c>
      <c r="B40" s="383"/>
      <c r="C40" s="383"/>
      <c r="D40" s="383"/>
      <c r="E40" s="383"/>
      <c r="F40" s="383"/>
      <c r="G40" s="384"/>
      <c r="H40" s="84">
        <f>SUM(H35:H39)</f>
        <v>11346</v>
      </c>
      <c r="I40" s="84">
        <f>SUM(I35:I39)</f>
        <v>1570.9299999999998</v>
      </c>
      <c r="J40" s="264">
        <f t="shared" si="2"/>
        <v>13.85</v>
      </c>
    </row>
    <row r="41" spans="1:10" s="165" customFormat="1" ht="14.25" customHeight="1">
      <c r="A41" s="156">
        <v>5</v>
      </c>
      <c r="B41" s="157" t="s">
        <v>32</v>
      </c>
      <c r="C41" s="158"/>
      <c r="D41" s="159"/>
      <c r="E41" s="159"/>
      <c r="F41" s="159"/>
      <c r="G41" s="189"/>
      <c r="H41" s="161"/>
      <c r="I41" s="41"/>
      <c r="J41" s="247"/>
    </row>
    <row r="42" spans="1:10" s="165" customFormat="1" ht="18" customHeight="1">
      <c r="A42" s="398" t="s">
        <v>144</v>
      </c>
      <c r="B42" s="399" t="s">
        <v>236</v>
      </c>
      <c r="C42" s="188" t="s">
        <v>0</v>
      </c>
      <c r="D42" s="180">
        <v>921</v>
      </c>
      <c r="E42" s="180">
        <v>92109</v>
      </c>
      <c r="F42" s="172">
        <v>4210</v>
      </c>
      <c r="G42" s="173" t="s">
        <v>260</v>
      </c>
      <c r="H42" s="174">
        <v>2000</v>
      </c>
      <c r="I42" s="261">
        <v>499.84</v>
      </c>
      <c r="J42" s="263">
        <f aca="true" t="shared" si="3" ref="J42:J49">ROUND(((I42/H42)*100),2)</f>
        <v>24.99</v>
      </c>
    </row>
    <row r="43" spans="1:10" s="165" customFormat="1" ht="15.75" customHeight="1">
      <c r="A43" s="398"/>
      <c r="B43" s="400"/>
      <c r="C43" s="188" t="s">
        <v>0</v>
      </c>
      <c r="D43" s="180">
        <v>921</v>
      </c>
      <c r="E43" s="180">
        <v>92195</v>
      </c>
      <c r="F43" s="172">
        <v>4210</v>
      </c>
      <c r="G43" s="173" t="s">
        <v>260</v>
      </c>
      <c r="H43" s="174">
        <v>500</v>
      </c>
      <c r="I43" s="261">
        <v>0</v>
      </c>
      <c r="J43" s="263">
        <f t="shared" si="3"/>
        <v>0</v>
      </c>
    </row>
    <row r="44" spans="1:10" s="165" customFormat="1" ht="15.75" customHeight="1">
      <c r="A44" s="398"/>
      <c r="B44" s="400"/>
      <c r="C44" s="188" t="s">
        <v>0</v>
      </c>
      <c r="D44" s="180">
        <v>921</v>
      </c>
      <c r="E44" s="180">
        <v>92195</v>
      </c>
      <c r="F44" s="172">
        <v>4300</v>
      </c>
      <c r="G44" s="173" t="s">
        <v>260</v>
      </c>
      <c r="H44" s="174">
        <v>1000</v>
      </c>
      <c r="I44" s="261">
        <v>0</v>
      </c>
      <c r="J44" s="263">
        <f t="shared" si="3"/>
        <v>0</v>
      </c>
    </row>
    <row r="45" spans="1:10" s="165" customFormat="1" ht="25.5" customHeight="1">
      <c r="A45" s="185" t="s">
        <v>145</v>
      </c>
      <c r="B45" s="190" t="s">
        <v>237</v>
      </c>
      <c r="C45" s="188" t="s">
        <v>0</v>
      </c>
      <c r="D45" s="200">
        <v>600</v>
      </c>
      <c r="E45" s="200">
        <v>60095</v>
      </c>
      <c r="F45" s="172">
        <v>6050</v>
      </c>
      <c r="G45" s="187" t="s">
        <v>261</v>
      </c>
      <c r="H45" s="174">
        <v>16500</v>
      </c>
      <c r="I45" s="261">
        <v>0</v>
      </c>
      <c r="J45" s="263">
        <f t="shared" si="3"/>
        <v>0</v>
      </c>
    </row>
    <row r="46" spans="1:10" s="165" customFormat="1" ht="14.25" customHeight="1">
      <c r="A46" s="395" t="s">
        <v>187</v>
      </c>
      <c r="B46" s="385" t="s">
        <v>116</v>
      </c>
      <c r="C46" s="151" t="s">
        <v>0</v>
      </c>
      <c r="D46" s="11">
        <v>900</v>
      </c>
      <c r="E46" s="11">
        <v>90095</v>
      </c>
      <c r="F46" s="172">
        <v>4110</v>
      </c>
      <c r="G46" s="173" t="s">
        <v>260</v>
      </c>
      <c r="H46" s="174">
        <v>292</v>
      </c>
      <c r="I46" s="261">
        <v>0</v>
      </c>
      <c r="J46" s="263">
        <f t="shared" si="3"/>
        <v>0</v>
      </c>
    </row>
    <row r="47" spans="1:10" s="165" customFormat="1" ht="14.25" customHeight="1">
      <c r="A47" s="395"/>
      <c r="B47" s="386"/>
      <c r="C47" s="151" t="s">
        <v>0</v>
      </c>
      <c r="D47" s="11">
        <v>900</v>
      </c>
      <c r="E47" s="11">
        <v>90095</v>
      </c>
      <c r="F47" s="172">
        <v>4170</v>
      </c>
      <c r="G47" s="173" t="s">
        <v>260</v>
      </c>
      <c r="H47" s="174">
        <v>1708</v>
      </c>
      <c r="I47" s="261">
        <v>0</v>
      </c>
      <c r="J47" s="263">
        <f t="shared" si="3"/>
        <v>0</v>
      </c>
    </row>
    <row r="48" spans="1:10" s="162" customFormat="1" ht="16.5" customHeight="1">
      <c r="A48" s="395"/>
      <c r="B48" s="387"/>
      <c r="C48" s="151" t="s">
        <v>0</v>
      </c>
      <c r="D48" s="11">
        <v>900</v>
      </c>
      <c r="E48" s="11">
        <v>90095</v>
      </c>
      <c r="F48" s="11">
        <v>4210</v>
      </c>
      <c r="G48" s="173" t="s">
        <v>260</v>
      </c>
      <c r="H48" s="72">
        <v>1539</v>
      </c>
      <c r="I48" s="261">
        <v>1119.53</v>
      </c>
      <c r="J48" s="263">
        <f t="shared" si="3"/>
        <v>72.74</v>
      </c>
    </row>
    <row r="49" spans="1:10" s="162" customFormat="1" ht="16.5" customHeight="1">
      <c r="A49" s="382" t="s">
        <v>26</v>
      </c>
      <c r="B49" s="383"/>
      <c r="C49" s="383"/>
      <c r="D49" s="383"/>
      <c r="E49" s="383"/>
      <c r="F49" s="383"/>
      <c r="G49" s="384"/>
      <c r="H49" s="84">
        <f>SUM(H41:H48)</f>
        <v>23539</v>
      </c>
      <c r="I49" s="84">
        <f>SUM(I41:I48)</f>
        <v>1619.37</v>
      </c>
      <c r="J49" s="264">
        <f t="shared" si="3"/>
        <v>6.88</v>
      </c>
    </row>
    <row r="50" spans="1:10" s="165" customFormat="1" ht="13.5" customHeight="1">
      <c r="A50" s="156">
        <v>6</v>
      </c>
      <c r="B50" s="157" t="s">
        <v>29</v>
      </c>
      <c r="C50" s="158"/>
      <c r="D50" s="159"/>
      <c r="E50" s="159"/>
      <c r="F50" s="159"/>
      <c r="G50" s="160"/>
      <c r="H50" s="161"/>
      <c r="I50" s="41"/>
      <c r="J50" s="247"/>
    </row>
    <row r="51" spans="1:10" s="162" customFormat="1" ht="30" customHeight="1">
      <c r="A51" s="11" t="s">
        <v>146</v>
      </c>
      <c r="B51" s="149" t="s">
        <v>238</v>
      </c>
      <c r="C51" s="34" t="s">
        <v>0</v>
      </c>
      <c r="D51" s="170">
        <v>926</v>
      </c>
      <c r="E51" s="170">
        <v>92695</v>
      </c>
      <c r="F51" s="11">
        <v>6050</v>
      </c>
      <c r="G51" s="191" t="s">
        <v>261</v>
      </c>
      <c r="H51" s="72">
        <v>8000</v>
      </c>
      <c r="I51" s="258">
        <v>3706.18</v>
      </c>
      <c r="J51" s="263">
        <f>ROUND(((I51/H51)*100),2)</f>
        <v>46.33</v>
      </c>
    </row>
    <row r="52" spans="1:10" s="162" customFormat="1" ht="21.75" customHeight="1">
      <c r="A52" s="378" t="s">
        <v>147</v>
      </c>
      <c r="B52" s="385" t="s">
        <v>239</v>
      </c>
      <c r="C52" s="163" t="s">
        <v>0</v>
      </c>
      <c r="D52" s="169">
        <v>900</v>
      </c>
      <c r="E52" s="169">
        <v>90095</v>
      </c>
      <c r="F52" s="169">
        <v>4300</v>
      </c>
      <c r="G52" s="244" t="s">
        <v>260</v>
      </c>
      <c r="H52" s="243">
        <v>1400</v>
      </c>
      <c r="I52" s="257">
        <v>861</v>
      </c>
      <c r="J52" s="263">
        <f>ROUND(((I52/H52)*100),2)</f>
        <v>61.5</v>
      </c>
    </row>
    <row r="53" spans="1:10" s="162" customFormat="1" ht="14.25" customHeight="1">
      <c r="A53" s="378"/>
      <c r="B53" s="387"/>
      <c r="C53" s="46" t="s">
        <v>0</v>
      </c>
      <c r="D53" s="169">
        <v>900</v>
      </c>
      <c r="E53" s="169">
        <v>90095</v>
      </c>
      <c r="F53" s="11">
        <v>4210</v>
      </c>
      <c r="G53" s="173" t="s">
        <v>260</v>
      </c>
      <c r="H53" s="72">
        <v>969</v>
      </c>
      <c r="I53" s="258">
        <v>564.67</v>
      </c>
      <c r="J53" s="263">
        <f>ROUND(((I53/H53)*100),2)</f>
        <v>58.27</v>
      </c>
    </row>
    <row r="54" spans="1:10" s="162" customFormat="1" ht="26.25" customHeight="1">
      <c r="A54" s="11" t="s">
        <v>148</v>
      </c>
      <c r="B54" s="177" t="s">
        <v>240</v>
      </c>
      <c r="C54" s="46" t="s">
        <v>0</v>
      </c>
      <c r="D54" s="169">
        <v>921</v>
      </c>
      <c r="E54" s="169">
        <v>92195</v>
      </c>
      <c r="F54" s="11">
        <v>4210</v>
      </c>
      <c r="G54" s="173" t="s">
        <v>260</v>
      </c>
      <c r="H54" s="72">
        <v>1000</v>
      </c>
      <c r="I54" s="258">
        <v>841.09</v>
      </c>
      <c r="J54" s="263">
        <f>ROUND(((I54/H54)*100),2)</f>
        <v>84.11</v>
      </c>
    </row>
    <row r="55" spans="1:10" s="165" customFormat="1" ht="18.75" customHeight="1">
      <c r="A55" s="382" t="s">
        <v>26</v>
      </c>
      <c r="B55" s="383"/>
      <c r="C55" s="383"/>
      <c r="D55" s="383"/>
      <c r="E55" s="383"/>
      <c r="F55" s="383"/>
      <c r="G55" s="384"/>
      <c r="H55" s="84">
        <f>SUM(H51:H54)</f>
        <v>11369</v>
      </c>
      <c r="I55" s="84">
        <f>SUM(I51:I54)</f>
        <v>5972.9400000000005</v>
      </c>
      <c r="J55" s="264">
        <f>ROUND(((I55/H55)*100),2)</f>
        <v>52.54</v>
      </c>
    </row>
    <row r="56" spans="1:10" s="165" customFormat="1" ht="21.75" customHeight="1">
      <c r="A56" s="156">
        <v>7</v>
      </c>
      <c r="B56" s="157" t="s">
        <v>115</v>
      </c>
      <c r="C56" s="158"/>
      <c r="D56" s="159"/>
      <c r="E56" s="159"/>
      <c r="F56" s="159"/>
      <c r="G56" s="160"/>
      <c r="H56" s="161"/>
      <c r="I56" s="41"/>
      <c r="J56" s="247"/>
    </row>
    <row r="57" spans="1:10" s="165" customFormat="1" ht="15.75" customHeight="1">
      <c r="A57" s="388" t="s">
        <v>149</v>
      </c>
      <c r="B57" s="385" t="s">
        <v>241</v>
      </c>
      <c r="C57" s="163" t="s">
        <v>0</v>
      </c>
      <c r="D57" s="169">
        <v>900</v>
      </c>
      <c r="E57" s="169">
        <v>90095</v>
      </c>
      <c r="F57" s="172">
        <v>4110</v>
      </c>
      <c r="G57" s="173" t="s">
        <v>260</v>
      </c>
      <c r="H57" s="174">
        <v>438</v>
      </c>
      <c r="I57" s="261">
        <v>0</v>
      </c>
      <c r="J57" s="263">
        <f>ROUND(((I57/H57)*100),2)</f>
        <v>0</v>
      </c>
    </row>
    <row r="58" spans="1:10" s="165" customFormat="1" ht="13.5" customHeight="1">
      <c r="A58" s="389"/>
      <c r="B58" s="386"/>
      <c r="C58" s="163" t="s">
        <v>0</v>
      </c>
      <c r="D58" s="169">
        <v>900</v>
      </c>
      <c r="E58" s="169">
        <v>90095</v>
      </c>
      <c r="F58" s="172">
        <v>4170</v>
      </c>
      <c r="G58" s="173" t="s">
        <v>260</v>
      </c>
      <c r="H58" s="174">
        <v>2562</v>
      </c>
      <c r="I58" s="261">
        <v>0</v>
      </c>
      <c r="J58" s="263">
        <f>ROUND(((I58/H58)*100),2)</f>
        <v>0</v>
      </c>
    </row>
    <row r="59" spans="1:10" s="165" customFormat="1" ht="20.25" customHeight="1">
      <c r="A59" s="390"/>
      <c r="B59" s="387"/>
      <c r="C59" s="163" t="s">
        <v>0</v>
      </c>
      <c r="D59" s="169">
        <v>900</v>
      </c>
      <c r="E59" s="169">
        <v>90095</v>
      </c>
      <c r="F59" s="11">
        <v>4210</v>
      </c>
      <c r="G59" s="173" t="s">
        <v>260</v>
      </c>
      <c r="H59" s="72">
        <v>2539</v>
      </c>
      <c r="I59" s="261">
        <v>1372.06</v>
      </c>
      <c r="J59" s="263">
        <f>ROUND(((I59/H59)*100),2)</f>
        <v>54.04</v>
      </c>
    </row>
    <row r="60" spans="1:10" s="162" customFormat="1" ht="32.25" customHeight="1">
      <c r="A60" s="37" t="s">
        <v>150</v>
      </c>
      <c r="B60" s="177" t="s">
        <v>242</v>
      </c>
      <c r="C60" s="163" t="s">
        <v>0</v>
      </c>
      <c r="D60" s="169">
        <v>600</v>
      </c>
      <c r="E60" s="169">
        <v>60017</v>
      </c>
      <c r="F60" s="164">
        <v>6050</v>
      </c>
      <c r="G60" s="56" t="s">
        <v>261</v>
      </c>
      <c r="H60" s="192">
        <v>18000</v>
      </c>
      <c r="I60" s="257">
        <v>1476</v>
      </c>
      <c r="J60" s="263">
        <f>ROUND(((I60/H60)*100),2)</f>
        <v>8.2</v>
      </c>
    </row>
    <row r="61" spans="1:10" s="165" customFormat="1" ht="18.75" customHeight="1">
      <c r="A61" s="382" t="s">
        <v>26</v>
      </c>
      <c r="B61" s="383"/>
      <c r="C61" s="383"/>
      <c r="D61" s="383"/>
      <c r="E61" s="383"/>
      <c r="F61" s="383"/>
      <c r="G61" s="384"/>
      <c r="H61" s="84">
        <f>SUM(H57:H60)</f>
        <v>23539</v>
      </c>
      <c r="I61" s="84">
        <f>SUM(I57:I60)</f>
        <v>2848.06</v>
      </c>
      <c r="J61" s="264">
        <f>ROUND(((I61/H61)*100),2)</f>
        <v>12.1</v>
      </c>
    </row>
    <row r="62" spans="1:10" s="165" customFormat="1" ht="19.5" customHeight="1">
      <c r="A62" s="156">
        <v>8</v>
      </c>
      <c r="B62" s="157" t="s">
        <v>243</v>
      </c>
      <c r="C62" s="158"/>
      <c r="D62" s="159"/>
      <c r="E62" s="159"/>
      <c r="F62" s="159"/>
      <c r="G62" s="160"/>
      <c r="H62" s="161"/>
      <c r="I62" s="41"/>
      <c r="J62" s="247"/>
    </row>
    <row r="63" spans="1:10" s="165" customFormat="1" ht="18" customHeight="1">
      <c r="A63" s="391" t="s">
        <v>151</v>
      </c>
      <c r="B63" s="392" t="s">
        <v>244</v>
      </c>
      <c r="C63" s="163" t="s">
        <v>0</v>
      </c>
      <c r="D63" s="169">
        <v>926</v>
      </c>
      <c r="E63" s="169">
        <v>92695</v>
      </c>
      <c r="F63" s="172">
        <v>4110</v>
      </c>
      <c r="G63" s="173" t="s">
        <v>260</v>
      </c>
      <c r="H63" s="174">
        <v>438</v>
      </c>
      <c r="I63" s="261">
        <v>0</v>
      </c>
      <c r="J63" s="263">
        <f aca="true" t="shared" si="4" ref="J63:J70">ROUND(((I63/H63)*100),2)</f>
        <v>0</v>
      </c>
    </row>
    <row r="64" spans="1:10" s="165" customFormat="1" ht="19.5" customHeight="1">
      <c r="A64" s="391"/>
      <c r="B64" s="393"/>
      <c r="C64" s="163" t="s">
        <v>0</v>
      </c>
      <c r="D64" s="169">
        <v>926</v>
      </c>
      <c r="E64" s="169">
        <v>92695</v>
      </c>
      <c r="F64" s="172">
        <v>4170</v>
      </c>
      <c r="G64" s="173" t="s">
        <v>260</v>
      </c>
      <c r="H64" s="174">
        <v>2562</v>
      </c>
      <c r="I64" s="261">
        <v>1000</v>
      </c>
      <c r="J64" s="263">
        <f t="shared" si="4"/>
        <v>39.03</v>
      </c>
    </row>
    <row r="65" spans="1:10" s="165" customFormat="1" ht="18" customHeight="1">
      <c r="A65" s="391"/>
      <c r="B65" s="394"/>
      <c r="C65" s="163" t="s">
        <v>0</v>
      </c>
      <c r="D65" s="169">
        <v>926</v>
      </c>
      <c r="E65" s="169">
        <v>92695</v>
      </c>
      <c r="F65" s="11">
        <v>4210</v>
      </c>
      <c r="G65" s="173" t="s">
        <v>260</v>
      </c>
      <c r="H65" s="72">
        <v>3000</v>
      </c>
      <c r="I65" s="261">
        <v>751.4</v>
      </c>
      <c r="J65" s="263">
        <f t="shared" si="4"/>
        <v>25.05</v>
      </c>
    </row>
    <row r="66" spans="1:10" s="165" customFormat="1" ht="18" customHeight="1">
      <c r="A66" s="378" t="s">
        <v>152</v>
      </c>
      <c r="B66" s="379" t="s">
        <v>188</v>
      </c>
      <c r="C66" s="34" t="s">
        <v>0</v>
      </c>
      <c r="D66" s="11">
        <v>900</v>
      </c>
      <c r="E66" s="11">
        <v>90095</v>
      </c>
      <c r="F66" s="11">
        <v>4110</v>
      </c>
      <c r="G66" s="173" t="s">
        <v>260</v>
      </c>
      <c r="H66" s="72">
        <v>292</v>
      </c>
      <c r="I66" s="261">
        <v>0</v>
      </c>
      <c r="J66" s="263">
        <f t="shared" si="4"/>
        <v>0</v>
      </c>
    </row>
    <row r="67" spans="1:10" s="165" customFormat="1" ht="18" customHeight="1">
      <c r="A67" s="378"/>
      <c r="B67" s="380"/>
      <c r="C67" s="34" t="s">
        <v>0</v>
      </c>
      <c r="D67" s="11">
        <v>900</v>
      </c>
      <c r="E67" s="11">
        <v>90095</v>
      </c>
      <c r="F67" s="11">
        <v>4170</v>
      </c>
      <c r="G67" s="173" t="s">
        <v>260</v>
      </c>
      <c r="H67" s="72">
        <v>1708</v>
      </c>
      <c r="I67" s="261">
        <v>0</v>
      </c>
      <c r="J67" s="263">
        <f t="shared" si="4"/>
        <v>0</v>
      </c>
    </row>
    <row r="68" spans="1:10" s="162" customFormat="1" ht="18" customHeight="1">
      <c r="A68" s="378"/>
      <c r="B68" s="381"/>
      <c r="C68" s="34" t="s">
        <v>0</v>
      </c>
      <c r="D68" s="11">
        <v>900</v>
      </c>
      <c r="E68" s="11">
        <v>90095</v>
      </c>
      <c r="F68" s="11">
        <v>4210</v>
      </c>
      <c r="G68" s="173" t="s">
        <v>260</v>
      </c>
      <c r="H68" s="72">
        <v>2000</v>
      </c>
      <c r="I68" s="261">
        <v>189.95</v>
      </c>
      <c r="J68" s="263">
        <f t="shared" si="4"/>
        <v>9.5</v>
      </c>
    </row>
    <row r="69" spans="1:10" s="165" customFormat="1" ht="40.5" customHeight="1">
      <c r="A69" s="11" t="s">
        <v>153</v>
      </c>
      <c r="B69" s="163" t="s">
        <v>255</v>
      </c>
      <c r="C69" s="163" t="s">
        <v>0</v>
      </c>
      <c r="D69" s="164">
        <v>900</v>
      </c>
      <c r="E69" s="169">
        <v>90015</v>
      </c>
      <c r="F69" s="11">
        <v>6050</v>
      </c>
      <c r="G69" s="56" t="s">
        <v>261</v>
      </c>
      <c r="H69" s="72">
        <v>13539</v>
      </c>
      <c r="I69" s="261">
        <v>0</v>
      </c>
      <c r="J69" s="263">
        <f t="shared" si="4"/>
        <v>0</v>
      </c>
    </row>
    <row r="70" spans="1:10" s="165" customFormat="1" ht="16.5" customHeight="1">
      <c r="A70" s="382" t="s">
        <v>26</v>
      </c>
      <c r="B70" s="383"/>
      <c r="C70" s="383"/>
      <c r="D70" s="383"/>
      <c r="E70" s="383"/>
      <c r="F70" s="383"/>
      <c r="G70" s="384"/>
      <c r="H70" s="84">
        <f>SUM(H63:H69)</f>
        <v>23539</v>
      </c>
      <c r="I70" s="84">
        <f>SUM(I63:I69)</f>
        <v>1941.3500000000001</v>
      </c>
      <c r="J70" s="264">
        <f t="shared" si="4"/>
        <v>8.25</v>
      </c>
    </row>
    <row r="71" spans="1:10" s="165" customFormat="1" ht="15.75" customHeight="1">
      <c r="A71" s="156">
        <v>9</v>
      </c>
      <c r="B71" s="157" t="s">
        <v>27</v>
      </c>
      <c r="C71" s="158"/>
      <c r="D71" s="159"/>
      <c r="E71" s="159"/>
      <c r="F71" s="159"/>
      <c r="G71" s="160"/>
      <c r="H71" s="161"/>
      <c r="I71" s="41"/>
      <c r="J71" s="247"/>
    </row>
    <row r="72" spans="1:10" s="165" customFormat="1" ht="17.25" customHeight="1">
      <c r="A72" s="378" t="s">
        <v>154</v>
      </c>
      <c r="B72" s="385" t="s">
        <v>245</v>
      </c>
      <c r="C72" s="34" t="s">
        <v>0</v>
      </c>
      <c r="D72" s="11">
        <v>921</v>
      </c>
      <c r="E72" s="11">
        <v>92195</v>
      </c>
      <c r="F72" s="172">
        <v>4110</v>
      </c>
      <c r="G72" s="173" t="s">
        <v>260</v>
      </c>
      <c r="H72" s="174">
        <v>146</v>
      </c>
      <c r="I72" s="261">
        <v>0</v>
      </c>
      <c r="J72" s="263">
        <f aca="true" t="shared" si="5" ref="J72:J80">ROUND(((I72/H72)*100),2)</f>
        <v>0</v>
      </c>
    </row>
    <row r="73" spans="1:10" s="165" customFormat="1" ht="15.75" customHeight="1">
      <c r="A73" s="378"/>
      <c r="B73" s="386"/>
      <c r="C73" s="34" t="s">
        <v>0</v>
      </c>
      <c r="D73" s="11">
        <v>921</v>
      </c>
      <c r="E73" s="11">
        <v>92195</v>
      </c>
      <c r="F73" s="172">
        <v>4170</v>
      </c>
      <c r="G73" s="173" t="s">
        <v>260</v>
      </c>
      <c r="H73" s="174">
        <v>854</v>
      </c>
      <c r="I73" s="261">
        <v>0</v>
      </c>
      <c r="J73" s="263">
        <f t="shared" si="5"/>
        <v>0</v>
      </c>
    </row>
    <row r="74" spans="1:10" s="165" customFormat="1" ht="15.75" customHeight="1">
      <c r="A74" s="378"/>
      <c r="B74" s="386"/>
      <c r="C74" s="34" t="s">
        <v>0</v>
      </c>
      <c r="D74" s="11">
        <v>921</v>
      </c>
      <c r="E74" s="11">
        <v>92195</v>
      </c>
      <c r="F74" s="172">
        <v>4210</v>
      </c>
      <c r="G74" s="173" t="s">
        <v>260</v>
      </c>
      <c r="H74" s="174">
        <v>325</v>
      </c>
      <c r="I74" s="261">
        <v>325</v>
      </c>
      <c r="J74" s="263">
        <f t="shared" si="5"/>
        <v>100</v>
      </c>
    </row>
    <row r="75" spans="1:10" s="165" customFormat="1" ht="17.25" customHeight="1">
      <c r="A75" s="378"/>
      <c r="B75" s="387"/>
      <c r="C75" s="34" t="s">
        <v>0</v>
      </c>
      <c r="D75" s="11">
        <v>921</v>
      </c>
      <c r="E75" s="11">
        <v>92195</v>
      </c>
      <c r="F75" s="11">
        <v>4300</v>
      </c>
      <c r="G75" s="173" t="s">
        <v>260</v>
      </c>
      <c r="H75" s="72">
        <v>1675</v>
      </c>
      <c r="I75" s="261">
        <v>0</v>
      </c>
      <c r="J75" s="263">
        <f t="shared" si="5"/>
        <v>0</v>
      </c>
    </row>
    <row r="76" spans="1:10" s="162" customFormat="1" ht="25.5" customHeight="1">
      <c r="A76" s="11" t="s">
        <v>155</v>
      </c>
      <c r="B76" s="152" t="s">
        <v>246</v>
      </c>
      <c r="C76" s="34" t="s">
        <v>0</v>
      </c>
      <c r="D76" s="193" t="s">
        <v>247</v>
      </c>
      <c r="E76" s="193" t="s">
        <v>248</v>
      </c>
      <c r="F76" s="11">
        <v>6050</v>
      </c>
      <c r="G76" s="23" t="s">
        <v>261</v>
      </c>
      <c r="H76" s="72">
        <v>7000</v>
      </c>
      <c r="I76" s="261">
        <v>915.6</v>
      </c>
      <c r="J76" s="263">
        <f t="shared" si="5"/>
        <v>13.08</v>
      </c>
    </row>
    <row r="77" spans="1:10" s="162" customFormat="1" ht="21" customHeight="1">
      <c r="A77" s="11" t="s">
        <v>156</v>
      </c>
      <c r="B77" s="147" t="s">
        <v>249</v>
      </c>
      <c r="C77" s="34" t="s">
        <v>0</v>
      </c>
      <c r="D77" s="164">
        <v>926</v>
      </c>
      <c r="E77" s="164">
        <v>92695</v>
      </c>
      <c r="F77" s="11">
        <v>4210</v>
      </c>
      <c r="G77" s="173" t="s">
        <v>260</v>
      </c>
      <c r="H77" s="192">
        <v>1000</v>
      </c>
      <c r="I77" s="261">
        <v>591.65</v>
      </c>
      <c r="J77" s="263">
        <f t="shared" si="5"/>
        <v>59.17</v>
      </c>
    </row>
    <row r="78" spans="1:10" s="162" customFormat="1" ht="20.25" customHeight="1">
      <c r="A78" s="11" t="s">
        <v>189</v>
      </c>
      <c r="B78" s="177" t="s">
        <v>116</v>
      </c>
      <c r="C78" s="163" t="s">
        <v>0</v>
      </c>
      <c r="D78" s="169">
        <v>900</v>
      </c>
      <c r="E78" s="169">
        <v>90095</v>
      </c>
      <c r="F78" s="11">
        <v>4210</v>
      </c>
      <c r="G78" s="173" t="s">
        <v>260</v>
      </c>
      <c r="H78" s="192">
        <v>699</v>
      </c>
      <c r="I78" s="261">
        <v>202.45</v>
      </c>
      <c r="J78" s="263">
        <f t="shared" si="5"/>
        <v>28.96</v>
      </c>
    </row>
    <row r="79" spans="1:10" s="165" customFormat="1" ht="19.5" customHeight="1">
      <c r="A79" s="382" t="s">
        <v>26</v>
      </c>
      <c r="B79" s="383"/>
      <c r="C79" s="383"/>
      <c r="D79" s="383"/>
      <c r="E79" s="383"/>
      <c r="F79" s="383"/>
      <c r="G79" s="384"/>
      <c r="H79" s="84">
        <f>SUM(H72:H78)</f>
        <v>11699</v>
      </c>
      <c r="I79" s="84">
        <f>SUM(I72:I78)</f>
        <v>2034.7</v>
      </c>
      <c r="J79" s="264">
        <f t="shared" si="5"/>
        <v>17.39</v>
      </c>
    </row>
    <row r="80" spans="1:10" s="165" customFormat="1" ht="21" customHeight="1">
      <c r="A80" s="376" t="s">
        <v>80</v>
      </c>
      <c r="B80" s="377"/>
      <c r="C80" s="194"/>
      <c r="D80" s="194"/>
      <c r="E80" s="194"/>
      <c r="F80" s="194"/>
      <c r="G80" s="195"/>
      <c r="H80" s="196">
        <f>SUM(H13,H25,H33,H40,H49,H55,H61,H70,H79)</f>
        <v>166351</v>
      </c>
      <c r="I80" s="196">
        <f>SUM(I13,I25,I33,I40,I49,I55,I61,I70,I79)</f>
        <v>24112.230000000003</v>
      </c>
      <c r="J80" s="256">
        <f t="shared" si="5"/>
        <v>14.49</v>
      </c>
    </row>
    <row r="81" spans="1:9" s="1" customFormat="1" ht="27.75" customHeight="1">
      <c r="A81"/>
      <c r="B81"/>
      <c r="C81"/>
      <c r="D81"/>
      <c r="E81"/>
      <c r="F81"/>
      <c r="G81"/>
      <c r="H81" s="197"/>
      <c r="I81"/>
    </row>
    <row r="82" spans="1:9" s="42" customFormat="1" ht="18.75" customHeight="1">
      <c r="A82"/>
      <c r="B82"/>
      <c r="C82"/>
      <c r="D82"/>
      <c r="E82"/>
      <c r="F82"/>
      <c r="G82"/>
      <c r="H82" s="197"/>
      <c r="I82"/>
    </row>
    <row r="83" spans="1:9" s="22" customFormat="1" ht="21" customHeight="1">
      <c r="A83"/>
      <c r="B83"/>
      <c r="C83"/>
      <c r="D83"/>
      <c r="E83"/>
      <c r="F83"/>
      <c r="G83"/>
      <c r="H83" s="197"/>
      <c r="I83"/>
    </row>
  </sheetData>
  <sheetProtection/>
  <mergeCells count="55">
    <mergeCell ref="G1:H1"/>
    <mergeCell ref="A7:A9"/>
    <mergeCell ref="B7:B9"/>
    <mergeCell ref="C7:C9"/>
    <mergeCell ref="D7:D9"/>
    <mergeCell ref="E7:E9"/>
    <mergeCell ref="G7:G9"/>
    <mergeCell ref="E11:E12"/>
    <mergeCell ref="A11:A12"/>
    <mergeCell ref="B11:B12"/>
    <mergeCell ref="A13:G13"/>
    <mergeCell ref="G11:G12"/>
    <mergeCell ref="A16:A18"/>
    <mergeCell ref="B16:B18"/>
    <mergeCell ref="C11:C12"/>
    <mergeCell ref="D11:D12"/>
    <mergeCell ref="A20:A21"/>
    <mergeCell ref="B20:B21"/>
    <mergeCell ref="A28:A30"/>
    <mergeCell ref="B28:B30"/>
    <mergeCell ref="A22:A23"/>
    <mergeCell ref="B22:B23"/>
    <mergeCell ref="E35:E36"/>
    <mergeCell ref="A35:A36"/>
    <mergeCell ref="B35:B36"/>
    <mergeCell ref="A25:G25"/>
    <mergeCell ref="C28:C30"/>
    <mergeCell ref="C35:C36"/>
    <mergeCell ref="D35:D36"/>
    <mergeCell ref="A42:A44"/>
    <mergeCell ref="B42:B44"/>
    <mergeCell ref="B52:B53"/>
    <mergeCell ref="A55:G55"/>
    <mergeCell ref="A33:G33"/>
    <mergeCell ref="A37:A38"/>
    <mergeCell ref="B37:B38"/>
    <mergeCell ref="A49:G49"/>
    <mergeCell ref="A52:A53"/>
    <mergeCell ref="A40:G40"/>
    <mergeCell ref="A46:A48"/>
    <mergeCell ref="B46:B48"/>
    <mergeCell ref="B57:B59"/>
    <mergeCell ref="A61:G61"/>
    <mergeCell ref="A63:A65"/>
    <mergeCell ref="B63:B65"/>
    <mergeCell ref="I1:J1"/>
    <mergeCell ref="A2:J2"/>
    <mergeCell ref="A80:B80"/>
    <mergeCell ref="A66:A68"/>
    <mergeCell ref="B66:B68"/>
    <mergeCell ref="A70:G70"/>
    <mergeCell ref="A72:A75"/>
    <mergeCell ref="B72:B75"/>
    <mergeCell ref="A79:G79"/>
    <mergeCell ref="A57:A59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zoomScaleSheetLayoutView="100" workbookViewId="0" topLeftCell="A70">
      <selection activeCell="B73" sqref="B73:B79"/>
    </sheetView>
  </sheetViews>
  <sheetFormatPr defaultColWidth="9.00390625" defaultRowHeight="12.75"/>
  <cols>
    <col min="1" max="1" width="2.625" style="20" customWidth="1"/>
    <col min="2" max="2" width="46.75390625" style="20" customWidth="1"/>
    <col min="3" max="3" width="9.375" style="20" customWidth="1"/>
    <col min="4" max="4" width="9.25390625" style="20" customWidth="1"/>
    <col min="5" max="5" width="4.125" style="20" customWidth="1"/>
    <col min="6" max="6" width="5.875" style="20" customWidth="1"/>
    <col min="7" max="7" width="27.125" style="20" customWidth="1"/>
    <col min="8" max="8" width="11.375" style="39" customWidth="1"/>
    <col min="9" max="9" width="15.75390625" style="39" customWidth="1"/>
    <col min="10" max="10" width="17.25390625" style="20" customWidth="1"/>
    <col min="11" max="11" width="12.75390625" style="20" customWidth="1"/>
    <col min="12" max="16384" width="9.125" style="20" customWidth="1"/>
  </cols>
  <sheetData>
    <row r="1" spans="8:11" s="21" customFormat="1" ht="12.75">
      <c r="H1" s="38"/>
      <c r="I1" s="202"/>
      <c r="K1" s="202" t="s">
        <v>334</v>
      </c>
    </row>
    <row r="2" spans="8:9" s="21" customFormat="1" ht="12.75">
      <c r="H2" s="38"/>
      <c r="I2" s="202"/>
    </row>
    <row r="3" spans="1:11" s="40" customFormat="1" ht="11.25" customHeight="1">
      <c r="A3" s="360" t="s">
        <v>333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ht="5.25" customHeight="1"/>
    <row r="5" spans="1:11" ht="38.25" customHeight="1">
      <c r="A5" s="361" t="s">
        <v>298</v>
      </c>
      <c r="B5" s="361" t="s">
        <v>2</v>
      </c>
      <c r="C5" s="361" t="s">
        <v>3</v>
      </c>
      <c r="D5" s="342" t="s">
        <v>73</v>
      </c>
      <c r="E5" s="361" t="s">
        <v>38</v>
      </c>
      <c r="F5" s="342" t="s">
        <v>39</v>
      </c>
      <c r="G5" s="361" t="s">
        <v>4</v>
      </c>
      <c r="H5" s="361"/>
      <c r="I5" s="346" t="s">
        <v>175</v>
      </c>
      <c r="J5" s="344" t="s">
        <v>317</v>
      </c>
      <c r="K5" s="358" t="s">
        <v>335</v>
      </c>
    </row>
    <row r="6" spans="1:11" ht="15" customHeight="1">
      <c r="A6" s="361"/>
      <c r="B6" s="361"/>
      <c r="C6" s="361"/>
      <c r="D6" s="343"/>
      <c r="E6" s="361"/>
      <c r="F6" s="343"/>
      <c r="G6" s="205" t="s">
        <v>5</v>
      </c>
      <c r="H6" s="206" t="s">
        <v>6</v>
      </c>
      <c r="I6" s="346"/>
      <c r="J6" s="345"/>
      <c r="K6" s="359"/>
    </row>
    <row r="7" spans="1:11" s="51" customFormat="1" ht="8.25" customHeight="1">
      <c r="A7" s="52">
        <v>1</v>
      </c>
      <c r="B7" s="52">
        <v>2</v>
      </c>
      <c r="C7" s="52">
        <v>3</v>
      </c>
      <c r="D7" s="53">
        <v>4</v>
      </c>
      <c r="E7" s="52">
        <v>5</v>
      </c>
      <c r="F7" s="53">
        <v>6</v>
      </c>
      <c r="G7" s="52">
        <v>7</v>
      </c>
      <c r="H7" s="54">
        <v>8</v>
      </c>
      <c r="I7" s="54">
        <v>9</v>
      </c>
      <c r="J7" s="288">
        <v>10</v>
      </c>
      <c r="K7" s="288">
        <v>11</v>
      </c>
    </row>
    <row r="8" spans="1:11" ht="11.25" customHeight="1">
      <c r="A8" s="95" t="s">
        <v>43</v>
      </c>
      <c r="B8" s="96" t="s">
        <v>23</v>
      </c>
      <c r="C8" s="95" t="s">
        <v>263</v>
      </c>
      <c r="D8" s="96" t="s">
        <v>0</v>
      </c>
      <c r="E8" s="125">
        <v>10</v>
      </c>
      <c r="F8" s="126">
        <v>1010</v>
      </c>
      <c r="G8" s="95" t="s">
        <v>7</v>
      </c>
      <c r="H8" s="97">
        <f>SUM(H9,H13)</f>
        <v>1470111</v>
      </c>
      <c r="I8" s="275">
        <f>SUM(I9,I13)</f>
        <v>109397</v>
      </c>
      <c r="J8" s="275">
        <f>SUM(J9,J13)</f>
        <v>0</v>
      </c>
      <c r="K8" s="97">
        <f>ROUND(((J8/I8)*100),2)</f>
        <v>0</v>
      </c>
    </row>
    <row r="9" spans="1:11" ht="12" customHeight="1">
      <c r="A9" s="98"/>
      <c r="B9" s="99" t="s">
        <v>158</v>
      </c>
      <c r="C9" s="98"/>
      <c r="D9" s="98"/>
      <c r="E9" s="98"/>
      <c r="F9" s="98"/>
      <c r="G9" s="98" t="s">
        <v>95</v>
      </c>
      <c r="H9" s="100">
        <f>SUM(H10:H12)</f>
        <v>0</v>
      </c>
      <c r="I9" s="276">
        <f>SUM(I10:I12)</f>
        <v>0</v>
      </c>
      <c r="J9" s="276">
        <f>SUM(J10:J12)</f>
        <v>0</v>
      </c>
      <c r="K9" s="100">
        <v>0</v>
      </c>
    </row>
    <row r="10" spans="1:11" ht="12" customHeight="1">
      <c r="A10" s="98"/>
      <c r="B10" s="99" t="s">
        <v>157</v>
      </c>
      <c r="C10" s="98"/>
      <c r="D10" s="98"/>
      <c r="E10" s="98"/>
      <c r="F10" s="98"/>
      <c r="G10" s="101" t="s">
        <v>8</v>
      </c>
      <c r="H10" s="100"/>
      <c r="I10" s="276"/>
      <c r="J10" s="280"/>
      <c r="K10" s="100"/>
    </row>
    <row r="11" spans="1:11" ht="11.25" customHeight="1">
      <c r="A11" s="98"/>
      <c r="B11" s="350" t="s">
        <v>297</v>
      </c>
      <c r="C11" s="98"/>
      <c r="D11" s="98"/>
      <c r="E11" s="98"/>
      <c r="F11" s="98"/>
      <c r="G11" s="101" t="s">
        <v>9</v>
      </c>
      <c r="H11" s="100"/>
      <c r="I11" s="276"/>
      <c r="J11" s="280"/>
      <c r="K11" s="100"/>
    </row>
    <row r="12" spans="1:11" ht="10.5" customHeight="1">
      <c r="A12" s="98"/>
      <c r="B12" s="350"/>
      <c r="C12" s="98"/>
      <c r="D12" s="98"/>
      <c r="E12" s="98"/>
      <c r="F12" s="98"/>
      <c r="G12" s="102" t="s">
        <v>10</v>
      </c>
      <c r="H12" s="100"/>
      <c r="I12" s="276"/>
      <c r="J12" s="280"/>
      <c r="K12" s="100"/>
    </row>
    <row r="13" spans="1:11" ht="12.75">
      <c r="A13" s="98"/>
      <c r="B13" s="348" t="s">
        <v>289</v>
      </c>
      <c r="C13" s="98"/>
      <c r="D13" s="98"/>
      <c r="E13" s="98"/>
      <c r="F13" s="98"/>
      <c r="G13" s="98" t="s">
        <v>94</v>
      </c>
      <c r="H13" s="100">
        <f>SUM(H14,H16)</f>
        <v>1470111</v>
      </c>
      <c r="I13" s="276">
        <f>SUM(I14:I16)</f>
        <v>109397</v>
      </c>
      <c r="J13" s="276">
        <f>SUM(J14:J16)</f>
        <v>0</v>
      </c>
      <c r="K13" s="100">
        <f>ROUND(((J13/I13)*100),2)</f>
        <v>0</v>
      </c>
    </row>
    <row r="14" spans="1:11" ht="12.75">
      <c r="A14" s="98"/>
      <c r="B14" s="348"/>
      <c r="C14" s="98"/>
      <c r="D14" s="98"/>
      <c r="E14" s="98"/>
      <c r="F14" s="98"/>
      <c r="G14" s="101" t="s">
        <v>8</v>
      </c>
      <c r="H14" s="100">
        <v>649615</v>
      </c>
      <c r="I14" s="276">
        <v>96777</v>
      </c>
      <c r="J14" s="276">
        <v>0</v>
      </c>
      <c r="K14" s="100">
        <f>ROUND(((J14/I14)*100),2)</f>
        <v>0</v>
      </c>
    </row>
    <row r="15" spans="1:11" ht="12.75">
      <c r="A15" s="98"/>
      <c r="B15" s="348"/>
      <c r="C15" s="98"/>
      <c r="D15" s="98"/>
      <c r="E15" s="98"/>
      <c r="F15" s="98"/>
      <c r="G15" s="101" t="s">
        <v>9</v>
      </c>
      <c r="H15" s="100"/>
      <c r="I15" s="276"/>
      <c r="J15" s="276"/>
      <c r="K15" s="100"/>
    </row>
    <row r="16" spans="1:11" ht="14.25" customHeight="1">
      <c r="A16" s="98"/>
      <c r="B16" s="348"/>
      <c r="C16" s="98"/>
      <c r="D16" s="98"/>
      <c r="E16" s="98"/>
      <c r="F16" s="98"/>
      <c r="G16" s="102" t="s">
        <v>10</v>
      </c>
      <c r="H16" s="100">
        <v>820496</v>
      </c>
      <c r="I16" s="276">
        <v>12620</v>
      </c>
      <c r="J16" s="276">
        <v>0</v>
      </c>
      <c r="K16" s="100">
        <f>ROUND(((J16/I16)*100),2)</f>
        <v>0</v>
      </c>
    </row>
    <row r="17" spans="1:11" ht="20.25" customHeight="1">
      <c r="A17" s="98"/>
      <c r="B17" s="349"/>
      <c r="C17" s="98"/>
      <c r="D17" s="98"/>
      <c r="E17" s="98"/>
      <c r="F17" s="98"/>
      <c r="G17" s="99" t="s">
        <v>93</v>
      </c>
      <c r="H17" s="100">
        <v>12620</v>
      </c>
      <c r="I17" s="276">
        <v>12620</v>
      </c>
      <c r="J17" s="276">
        <v>0</v>
      </c>
      <c r="K17" s="100">
        <f>ROUND(((J17/I17)*100),2)</f>
        <v>0</v>
      </c>
    </row>
    <row r="18" spans="1:11" ht="15" customHeight="1">
      <c r="A18" s="95" t="s">
        <v>44</v>
      </c>
      <c r="B18" s="96" t="s">
        <v>23</v>
      </c>
      <c r="C18" s="95" t="s">
        <v>207</v>
      </c>
      <c r="D18" s="96" t="s">
        <v>0</v>
      </c>
      <c r="E18" s="125">
        <v>10</v>
      </c>
      <c r="F18" s="126">
        <v>1010</v>
      </c>
      <c r="G18" s="95" t="s">
        <v>7</v>
      </c>
      <c r="H18" s="97">
        <f>SUM(H19,H23)</f>
        <v>1204445.35</v>
      </c>
      <c r="I18" s="275">
        <f>SUM(I19,I23)</f>
        <v>780937.04</v>
      </c>
      <c r="J18" s="275">
        <f>SUM(J19,J23)</f>
        <v>749542.62</v>
      </c>
      <c r="K18" s="97">
        <f>ROUND(((J18/I18)*100),2)</f>
        <v>95.98</v>
      </c>
    </row>
    <row r="19" spans="1:11" ht="12.75" customHeight="1">
      <c r="A19" s="98"/>
      <c r="B19" s="99" t="s">
        <v>158</v>
      </c>
      <c r="C19" s="98"/>
      <c r="D19" s="98"/>
      <c r="E19" s="98"/>
      <c r="F19" s="98"/>
      <c r="G19" s="98" t="s">
        <v>95</v>
      </c>
      <c r="H19" s="100">
        <f>SUM(H20:H22)</f>
        <v>0</v>
      </c>
      <c r="I19" s="276">
        <f>SUM(I20:I22)</f>
        <v>0</v>
      </c>
      <c r="J19" s="276">
        <f>SUM(J20:J22)</f>
        <v>0</v>
      </c>
      <c r="K19" s="100">
        <v>0</v>
      </c>
    </row>
    <row r="20" spans="1:11" ht="21" customHeight="1">
      <c r="A20" s="98"/>
      <c r="B20" s="99" t="s">
        <v>157</v>
      </c>
      <c r="C20" s="98"/>
      <c r="D20" s="98"/>
      <c r="E20" s="98"/>
      <c r="F20" s="98"/>
      <c r="G20" s="101" t="s">
        <v>8</v>
      </c>
      <c r="H20" s="100"/>
      <c r="I20" s="276"/>
      <c r="J20" s="276"/>
      <c r="K20" s="279"/>
    </row>
    <row r="21" spans="1:11" ht="11.25" customHeight="1">
      <c r="A21" s="98"/>
      <c r="B21" s="351" t="s">
        <v>292</v>
      </c>
      <c r="C21" s="98"/>
      <c r="D21" s="98"/>
      <c r="E21" s="98"/>
      <c r="F21" s="98"/>
      <c r="G21" s="101" t="s">
        <v>9</v>
      </c>
      <c r="H21" s="100"/>
      <c r="I21" s="276"/>
      <c r="J21" s="276"/>
      <c r="K21" s="279"/>
    </row>
    <row r="22" spans="1:11" ht="12" customHeight="1">
      <c r="A22" s="98"/>
      <c r="B22" s="352"/>
      <c r="C22" s="98"/>
      <c r="D22" s="98"/>
      <c r="E22" s="98"/>
      <c r="F22" s="98"/>
      <c r="G22" s="102" t="s">
        <v>10</v>
      </c>
      <c r="H22" s="100"/>
      <c r="I22" s="276"/>
      <c r="J22" s="276"/>
      <c r="K22" s="279"/>
    </row>
    <row r="23" spans="1:11" ht="12.75">
      <c r="A23" s="98"/>
      <c r="B23" s="352"/>
      <c r="C23" s="98"/>
      <c r="D23" s="98"/>
      <c r="E23" s="98"/>
      <c r="F23" s="98"/>
      <c r="G23" s="98" t="s">
        <v>94</v>
      </c>
      <c r="H23" s="100">
        <f>SUM(H24,H26)</f>
        <v>1204445.35</v>
      </c>
      <c r="I23" s="276">
        <f>SUM(I24:I26)</f>
        <v>780937.04</v>
      </c>
      <c r="J23" s="276">
        <f>SUM(J24:J26)</f>
        <v>749542.62</v>
      </c>
      <c r="K23" s="100">
        <f>ROUND(((J23/I23)*100),2)</f>
        <v>95.98</v>
      </c>
    </row>
    <row r="24" spans="1:11" ht="12.75">
      <c r="A24" s="98"/>
      <c r="B24" s="352"/>
      <c r="C24" s="98"/>
      <c r="D24" s="98"/>
      <c r="E24" s="98"/>
      <c r="F24" s="98"/>
      <c r="G24" s="101" t="s">
        <v>8</v>
      </c>
      <c r="H24" s="100">
        <v>667517.69</v>
      </c>
      <c r="I24" s="276">
        <v>497309</v>
      </c>
      <c r="J24" s="276">
        <v>465914.58</v>
      </c>
      <c r="K24" s="100">
        <f>ROUND(((J24/I24)*100),2)</f>
        <v>93.69</v>
      </c>
    </row>
    <row r="25" spans="1:11" ht="12.75">
      <c r="A25" s="98"/>
      <c r="B25" s="352"/>
      <c r="C25" s="98"/>
      <c r="D25" s="98"/>
      <c r="E25" s="98"/>
      <c r="F25" s="98"/>
      <c r="G25" s="101" t="s">
        <v>9</v>
      </c>
      <c r="H25" s="100"/>
      <c r="I25" s="276"/>
      <c r="J25" s="276"/>
      <c r="K25" s="279"/>
    </row>
    <row r="26" spans="1:11" ht="14.25" customHeight="1">
      <c r="A26" s="98"/>
      <c r="B26" s="352"/>
      <c r="C26" s="98"/>
      <c r="D26" s="98"/>
      <c r="E26" s="98"/>
      <c r="F26" s="98"/>
      <c r="G26" s="102" t="s">
        <v>10</v>
      </c>
      <c r="H26" s="100">
        <v>536927.66</v>
      </c>
      <c r="I26" s="276">
        <v>283628.04</v>
      </c>
      <c r="J26" s="276">
        <v>283628.04</v>
      </c>
      <c r="K26" s="100">
        <f>ROUND(((J26/I26)*100),2)</f>
        <v>100</v>
      </c>
    </row>
    <row r="27" spans="1:11" ht="21">
      <c r="A27" s="98"/>
      <c r="B27" s="352"/>
      <c r="C27" s="98"/>
      <c r="D27" s="98"/>
      <c r="E27" s="98"/>
      <c r="F27" s="98"/>
      <c r="G27" s="99" t="s">
        <v>93</v>
      </c>
      <c r="H27" s="100">
        <v>0</v>
      </c>
      <c r="I27" s="276">
        <v>0</v>
      </c>
      <c r="J27" s="106">
        <v>0</v>
      </c>
      <c r="K27" s="107">
        <v>0</v>
      </c>
    </row>
    <row r="28" spans="1:11" ht="12" customHeight="1">
      <c r="A28" s="95" t="s">
        <v>45</v>
      </c>
      <c r="B28" s="96" t="s">
        <v>23</v>
      </c>
      <c r="C28" s="95" t="s">
        <v>207</v>
      </c>
      <c r="D28" s="96" t="s">
        <v>0</v>
      </c>
      <c r="E28" s="125">
        <v>10</v>
      </c>
      <c r="F28" s="126">
        <v>1010</v>
      </c>
      <c r="G28" s="95" t="s">
        <v>7</v>
      </c>
      <c r="H28" s="97">
        <f>SUM(H29,H33)</f>
        <v>511048</v>
      </c>
      <c r="I28" s="275">
        <f>SUM(I29,I33)</f>
        <v>500985</v>
      </c>
      <c r="J28" s="275">
        <f>SUM(J29,J33)</f>
        <v>0</v>
      </c>
      <c r="K28" s="97">
        <f>ROUND(((J28/I28)*100),2)</f>
        <v>0</v>
      </c>
    </row>
    <row r="29" spans="1:11" ht="16.5" customHeight="1">
      <c r="A29" s="98"/>
      <c r="B29" s="99" t="s">
        <v>158</v>
      </c>
      <c r="C29" s="98"/>
      <c r="D29" s="98"/>
      <c r="E29" s="98"/>
      <c r="F29" s="98"/>
      <c r="G29" s="98" t="s">
        <v>95</v>
      </c>
      <c r="H29" s="100">
        <f>SUM(H30:H32)</f>
        <v>0</v>
      </c>
      <c r="I29" s="276">
        <f>SUM(I30:I32)</f>
        <v>0</v>
      </c>
      <c r="J29" s="276">
        <f>SUM(J30:J32)</f>
        <v>0</v>
      </c>
      <c r="K29" s="100">
        <v>0</v>
      </c>
    </row>
    <row r="30" spans="1:11" ht="12.75" customHeight="1">
      <c r="A30" s="98"/>
      <c r="B30" s="99" t="s">
        <v>157</v>
      </c>
      <c r="C30" s="98"/>
      <c r="D30" s="98"/>
      <c r="E30" s="98"/>
      <c r="F30" s="98"/>
      <c r="G30" s="101" t="s">
        <v>8</v>
      </c>
      <c r="H30" s="100"/>
      <c r="I30" s="276"/>
      <c r="J30" s="280"/>
      <c r="K30" s="279"/>
    </row>
    <row r="31" spans="1:11" ht="13.5" customHeight="1">
      <c r="A31" s="98"/>
      <c r="B31" s="350" t="s">
        <v>297</v>
      </c>
      <c r="C31" s="98"/>
      <c r="D31" s="98"/>
      <c r="E31" s="98"/>
      <c r="F31" s="98"/>
      <c r="G31" s="101" t="s">
        <v>9</v>
      </c>
      <c r="H31" s="100"/>
      <c r="I31" s="276"/>
      <c r="J31" s="280"/>
      <c r="K31" s="279"/>
    </row>
    <row r="32" spans="1:11" ht="21">
      <c r="A32" s="98"/>
      <c r="B32" s="350"/>
      <c r="C32" s="98"/>
      <c r="D32" s="98"/>
      <c r="E32" s="98"/>
      <c r="F32" s="98"/>
      <c r="G32" s="102" t="s">
        <v>10</v>
      </c>
      <c r="H32" s="100"/>
      <c r="I32" s="276"/>
      <c r="J32" s="280"/>
      <c r="K32" s="279"/>
    </row>
    <row r="33" spans="1:11" ht="12.75">
      <c r="A33" s="98"/>
      <c r="B33" s="348" t="s">
        <v>290</v>
      </c>
      <c r="C33" s="98"/>
      <c r="D33" s="98"/>
      <c r="E33" s="98"/>
      <c r="F33" s="98"/>
      <c r="G33" s="98" t="s">
        <v>94</v>
      </c>
      <c r="H33" s="100">
        <f>SUM(H34,H36)</f>
        <v>511048</v>
      </c>
      <c r="I33" s="276">
        <f>SUM(I34:I36)</f>
        <v>500985</v>
      </c>
      <c r="J33" s="276">
        <f>SUM(J34:J36)</f>
        <v>0</v>
      </c>
      <c r="K33" s="100">
        <f>ROUND(((J33/I33)*100),2)</f>
        <v>0</v>
      </c>
    </row>
    <row r="34" spans="1:11" ht="12.75">
      <c r="A34" s="98"/>
      <c r="B34" s="348"/>
      <c r="C34" s="98"/>
      <c r="D34" s="98"/>
      <c r="E34" s="98"/>
      <c r="F34" s="98"/>
      <c r="G34" s="101" t="s">
        <v>8</v>
      </c>
      <c r="H34" s="100">
        <v>301890</v>
      </c>
      <c r="I34" s="276">
        <v>291827</v>
      </c>
      <c r="J34" s="276">
        <v>0</v>
      </c>
      <c r="K34" s="100">
        <f>ROUND(((J34/I34)*100),2)</f>
        <v>0</v>
      </c>
    </row>
    <row r="35" spans="1:11" ht="12.75">
      <c r="A35" s="98"/>
      <c r="B35" s="348"/>
      <c r="C35" s="98"/>
      <c r="D35" s="98"/>
      <c r="E35" s="98"/>
      <c r="F35" s="98"/>
      <c r="G35" s="101" t="s">
        <v>9</v>
      </c>
      <c r="H35" s="100"/>
      <c r="I35" s="276"/>
      <c r="J35" s="276"/>
      <c r="K35" s="279"/>
    </row>
    <row r="36" spans="1:11" ht="21">
      <c r="A36" s="98"/>
      <c r="B36" s="348"/>
      <c r="C36" s="98"/>
      <c r="D36" s="98"/>
      <c r="E36" s="98"/>
      <c r="F36" s="98"/>
      <c r="G36" s="102" t="s">
        <v>10</v>
      </c>
      <c r="H36" s="100">
        <v>209158</v>
      </c>
      <c r="I36" s="276">
        <v>209158</v>
      </c>
      <c r="J36" s="276">
        <v>0</v>
      </c>
      <c r="K36" s="100">
        <f>ROUND(((J36/I36)*100),2)</f>
        <v>0</v>
      </c>
    </row>
    <row r="37" spans="1:11" ht="21">
      <c r="A37" s="98"/>
      <c r="B37" s="349"/>
      <c r="C37" s="98"/>
      <c r="D37" s="98"/>
      <c r="E37" s="98"/>
      <c r="F37" s="98"/>
      <c r="G37" s="99" t="s">
        <v>93</v>
      </c>
      <c r="H37" s="100">
        <v>209158</v>
      </c>
      <c r="I37" s="276">
        <v>209158</v>
      </c>
      <c r="J37" s="276">
        <v>0</v>
      </c>
      <c r="K37" s="107">
        <f>ROUND(((J37/I37)*100),2)</f>
        <v>0</v>
      </c>
    </row>
    <row r="38" spans="1:11" ht="11.25" customHeight="1">
      <c r="A38" s="95" t="s">
        <v>37</v>
      </c>
      <c r="B38" s="96" t="s">
        <v>23</v>
      </c>
      <c r="C38" s="95" t="s">
        <v>207</v>
      </c>
      <c r="D38" s="96" t="s">
        <v>0</v>
      </c>
      <c r="E38" s="125">
        <v>10</v>
      </c>
      <c r="F38" s="126">
        <v>1010</v>
      </c>
      <c r="G38" s="95" t="s">
        <v>7</v>
      </c>
      <c r="H38" s="97">
        <f>SUM(H39,H43)</f>
        <v>601972</v>
      </c>
      <c r="I38" s="275">
        <f>SUM(I39,I43)</f>
        <v>591916</v>
      </c>
      <c r="J38" s="275">
        <f>SUM(J39,J43)</f>
        <v>0</v>
      </c>
      <c r="K38" s="97">
        <f>ROUND(((J38/I38)*100),2)</f>
        <v>0</v>
      </c>
    </row>
    <row r="39" spans="1:11" ht="22.5" customHeight="1">
      <c r="A39" s="98"/>
      <c r="B39" s="99" t="s">
        <v>158</v>
      </c>
      <c r="C39" s="98"/>
      <c r="D39" s="98"/>
      <c r="E39" s="98"/>
      <c r="F39" s="98"/>
      <c r="G39" s="98" t="s">
        <v>95</v>
      </c>
      <c r="H39" s="100">
        <f>SUM(H40:H42)</f>
        <v>0</v>
      </c>
      <c r="I39" s="276">
        <f>SUM(I40:I42)</f>
        <v>0</v>
      </c>
      <c r="J39" s="276">
        <f>SUM(J40:J42)</f>
        <v>0</v>
      </c>
      <c r="K39" s="100">
        <v>0</v>
      </c>
    </row>
    <row r="40" spans="1:11" ht="12" customHeight="1">
      <c r="A40" s="98"/>
      <c r="B40" s="99" t="s">
        <v>157</v>
      </c>
      <c r="C40" s="98"/>
      <c r="D40" s="98"/>
      <c r="E40" s="98"/>
      <c r="F40" s="98"/>
      <c r="G40" s="101" t="s">
        <v>8</v>
      </c>
      <c r="H40" s="100"/>
      <c r="I40" s="276"/>
      <c r="J40" s="280"/>
      <c r="K40" s="279"/>
    </row>
    <row r="41" spans="1:11" ht="11.25" customHeight="1">
      <c r="A41" s="98"/>
      <c r="B41" s="350" t="s">
        <v>297</v>
      </c>
      <c r="C41" s="98"/>
      <c r="D41" s="98"/>
      <c r="E41" s="98"/>
      <c r="F41" s="98"/>
      <c r="G41" s="101" t="s">
        <v>9</v>
      </c>
      <c r="H41" s="100"/>
      <c r="I41" s="276"/>
      <c r="J41" s="280"/>
      <c r="K41" s="279"/>
    </row>
    <row r="42" spans="1:11" ht="21">
      <c r="A42" s="98"/>
      <c r="B42" s="350"/>
      <c r="C42" s="98"/>
      <c r="D42" s="98"/>
      <c r="E42" s="98"/>
      <c r="F42" s="98"/>
      <c r="G42" s="102" t="s">
        <v>10</v>
      </c>
      <c r="H42" s="100"/>
      <c r="I42" s="276"/>
      <c r="J42" s="280"/>
      <c r="K42" s="279"/>
    </row>
    <row r="43" spans="1:11" ht="12.75">
      <c r="A43" s="98"/>
      <c r="B43" s="348" t="s">
        <v>291</v>
      </c>
      <c r="C43" s="98"/>
      <c r="D43" s="98"/>
      <c r="E43" s="98"/>
      <c r="F43" s="98"/>
      <c r="G43" s="98" t="s">
        <v>94</v>
      </c>
      <c r="H43" s="100">
        <f>SUM(H44,H46)</f>
        <v>601972</v>
      </c>
      <c r="I43" s="276">
        <f>SUM(I44:I46)</f>
        <v>591916</v>
      </c>
      <c r="J43" s="276">
        <f>SUM(J44:J46)</f>
        <v>0</v>
      </c>
      <c r="K43" s="100">
        <f>ROUND(((J43/I43)*100),2)</f>
        <v>0</v>
      </c>
    </row>
    <row r="44" spans="1:11" ht="12.75">
      <c r="A44" s="98"/>
      <c r="B44" s="348"/>
      <c r="C44" s="98"/>
      <c r="D44" s="98"/>
      <c r="E44" s="98"/>
      <c r="F44" s="98"/>
      <c r="G44" s="101" t="s">
        <v>8</v>
      </c>
      <c r="H44" s="100">
        <v>382535</v>
      </c>
      <c r="I44" s="276">
        <v>372479</v>
      </c>
      <c r="J44" s="276">
        <v>0</v>
      </c>
      <c r="K44" s="100">
        <f>ROUND(((J44/I44)*100),2)</f>
        <v>0</v>
      </c>
    </row>
    <row r="45" spans="1:11" ht="12.75">
      <c r="A45" s="98"/>
      <c r="B45" s="348"/>
      <c r="C45" s="98"/>
      <c r="D45" s="98"/>
      <c r="E45" s="98"/>
      <c r="F45" s="98"/>
      <c r="G45" s="101" t="s">
        <v>9</v>
      </c>
      <c r="H45" s="100"/>
      <c r="I45" s="276"/>
      <c r="J45" s="280"/>
      <c r="K45" s="279"/>
    </row>
    <row r="46" spans="1:11" ht="21">
      <c r="A46" s="98"/>
      <c r="B46" s="348"/>
      <c r="C46" s="98"/>
      <c r="D46" s="98"/>
      <c r="E46" s="98"/>
      <c r="F46" s="98"/>
      <c r="G46" s="102" t="s">
        <v>10</v>
      </c>
      <c r="H46" s="100">
        <v>219437</v>
      </c>
      <c r="I46" s="276">
        <v>219437</v>
      </c>
      <c r="J46" s="276">
        <v>0</v>
      </c>
      <c r="K46" s="100">
        <f>ROUND(((J46/I46)*100),2)</f>
        <v>0</v>
      </c>
    </row>
    <row r="47" spans="1:11" ht="21">
      <c r="A47" s="98"/>
      <c r="B47" s="349"/>
      <c r="C47" s="98"/>
      <c r="D47" s="98"/>
      <c r="E47" s="98"/>
      <c r="F47" s="98"/>
      <c r="G47" s="99" t="s">
        <v>93</v>
      </c>
      <c r="H47" s="100">
        <v>219437</v>
      </c>
      <c r="I47" s="276">
        <v>219437</v>
      </c>
      <c r="J47" s="106">
        <v>0</v>
      </c>
      <c r="K47" s="107">
        <f>ROUND(((J47/I47)*100),2)</f>
        <v>0</v>
      </c>
    </row>
    <row r="48" spans="1:11" ht="14.25" customHeight="1" hidden="1">
      <c r="A48" s="95" t="s">
        <v>47</v>
      </c>
      <c r="B48" s="96" t="s">
        <v>23</v>
      </c>
      <c r="C48" s="95">
        <v>2013</v>
      </c>
      <c r="D48" s="96" t="s">
        <v>0</v>
      </c>
      <c r="E48" s="125">
        <v>10</v>
      </c>
      <c r="F48" s="126">
        <v>1041</v>
      </c>
      <c r="G48" s="95" t="s">
        <v>7</v>
      </c>
      <c r="H48" s="97">
        <f>SUM(H50,H54)</f>
        <v>0</v>
      </c>
      <c r="I48" s="97">
        <f>SUM(I50,I54)</f>
        <v>0</v>
      </c>
      <c r="J48" s="277"/>
      <c r="K48" s="277"/>
    </row>
    <row r="49" spans="1:11" ht="10.5" customHeight="1" hidden="1">
      <c r="A49" s="98"/>
      <c r="B49" s="99" t="s">
        <v>197</v>
      </c>
      <c r="C49" s="98"/>
      <c r="D49" s="99"/>
      <c r="E49" s="140"/>
      <c r="F49" s="141"/>
      <c r="G49" s="98"/>
      <c r="H49" s="100"/>
      <c r="I49" s="100"/>
      <c r="J49" s="273"/>
      <c r="K49" s="273"/>
    </row>
    <row r="50" spans="1:11" ht="21" customHeight="1" hidden="1">
      <c r="A50" s="98"/>
      <c r="B50" s="99" t="s">
        <v>198</v>
      </c>
      <c r="C50" s="98"/>
      <c r="D50" s="98"/>
      <c r="E50" s="98"/>
      <c r="F50" s="98"/>
      <c r="G50" s="98" t="s">
        <v>95</v>
      </c>
      <c r="H50" s="100">
        <f>SUM(H51:H53)</f>
        <v>0</v>
      </c>
      <c r="I50" s="100">
        <f>SUM(I51:I53)</f>
        <v>0</v>
      </c>
      <c r="J50" s="273"/>
      <c r="K50" s="273"/>
    </row>
    <row r="51" spans="1:11" ht="31.5" hidden="1">
      <c r="A51" s="98"/>
      <c r="B51" s="99" t="s">
        <v>199</v>
      </c>
      <c r="C51" s="98"/>
      <c r="D51" s="98"/>
      <c r="E51" s="98"/>
      <c r="F51" s="98"/>
      <c r="G51" s="101" t="s">
        <v>8</v>
      </c>
      <c r="H51" s="100"/>
      <c r="I51" s="100"/>
      <c r="J51" s="273"/>
      <c r="K51" s="273"/>
    </row>
    <row r="52" spans="1:11" ht="11.25" customHeight="1" hidden="1">
      <c r="A52" s="98"/>
      <c r="B52" s="351"/>
      <c r="C52" s="98"/>
      <c r="D52" s="98"/>
      <c r="E52" s="98"/>
      <c r="F52" s="98"/>
      <c r="G52" s="101" t="s">
        <v>9</v>
      </c>
      <c r="H52" s="100"/>
      <c r="I52" s="100"/>
      <c r="J52" s="273"/>
      <c r="K52" s="273"/>
    </row>
    <row r="53" spans="1:11" ht="21" hidden="1">
      <c r="A53" s="98"/>
      <c r="B53" s="352"/>
      <c r="C53" s="98"/>
      <c r="D53" s="98"/>
      <c r="E53" s="98"/>
      <c r="F53" s="98"/>
      <c r="G53" s="102" t="s">
        <v>10</v>
      </c>
      <c r="H53" s="100"/>
      <c r="I53" s="100"/>
      <c r="J53" s="273"/>
      <c r="K53" s="273"/>
    </row>
    <row r="54" spans="1:11" ht="12.75" hidden="1">
      <c r="A54" s="98"/>
      <c r="B54" s="352"/>
      <c r="C54" s="98"/>
      <c r="D54" s="98"/>
      <c r="E54" s="98"/>
      <c r="F54" s="98"/>
      <c r="G54" s="98" t="s">
        <v>94</v>
      </c>
      <c r="H54" s="100">
        <f>SUM(H55,H57)</f>
        <v>0</v>
      </c>
      <c r="I54" s="100">
        <f>SUM(I55:I57)</f>
        <v>0</v>
      </c>
      <c r="J54" s="273"/>
      <c r="K54" s="273"/>
    </row>
    <row r="55" spans="1:11" ht="12.75" hidden="1">
      <c r="A55" s="98"/>
      <c r="B55" s="352"/>
      <c r="C55" s="98"/>
      <c r="D55" s="98"/>
      <c r="E55" s="98"/>
      <c r="F55" s="98"/>
      <c r="G55" s="101" t="s">
        <v>8</v>
      </c>
      <c r="H55" s="100">
        <v>0</v>
      </c>
      <c r="I55" s="100">
        <v>0</v>
      </c>
      <c r="J55" s="273"/>
      <c r="K55" s="273"/>
    </row>
    <row r="56" spans="1:11" ht="12.75" hidden="1">
      <c r="A56" s="98"/>
      <c r="B56" s="352"/>
      <c r="C56" s="98"/>
      <c r="D56" s="98"/>
      <c r="E56" s="98"/>
      <c r="F56" s="98"/>
      <c r="G56" s="101" t="s">
        <v>9</v>
      </c>
      <c r="H56" s="100"/>
      <c r="I56" s="100"/>
      <c r="J56" s="273"/>
      <c r="K56" s="273"/>
    </row>
    <row r="57" spans="1:11" ht="21" hidden="1">
      <c r="A57" s="98"/>
      <c r="B57" s="352"/>
      <c r="C57" s="98"/>
      <c r="D57" s="98"/>
      <c r="E57" s="98"/>
      <c r="F57" s="98"/>
      <c r="G57" s="102" t="s">
        <v>10</v>
      </c>
      <c r="H57" s="100">
        <v>0</v>
      </c>
      <c r="I57" s="100">
        <v>0</v>
      </c>
      <c r="J57" s="273"/>
      <c r="K57" s="273"/>
    </row>
    <row r="58" spans="1:11" ht="21" hidden="1">
      <c r="A58" s="98"/>
      <c r="B58" s="352"/>
      <c r="C58" s="98"/>
      <c r="D58" s="98"/>
      <c r="E58" s="98"/>
      <c r="F58" s="98"/>
      <c r="G58" s="99" t="s">
        <v>93</v>
      </c>
      <c r="H58" s="100"/>
      <c r="I58" s="100"/>
      <c r="J58" s="273"/>
      <c r="K58" s="273"/>
    </row>
    <row r="59" spans="1:11" ht="14.25" customHeight="1" hidden="1">
      <c r="A59" s="95" t="s">
        <v>45</v>
      </c>
      <c r="B59" s="96" t="s">
        <v>23</v>
      </c>
      <c r="C59" s="95">
        <v>2013</v>
      </c>
      <c r="D59" s="96" t="s">
        <v>0</v>
      </c>
      <c r="E59" s="125">
        <v>10</v>
      </c>
      <c r="F59" s="126">
        <v>1041</v>
      </c>
      <c r="G59" s="95" t="s">
        <v>7</v>
      </c>
      <c r="H59" s="97">
        <f>SUM(H61,H65)</f>
        <v>0</v>
      </c>
      <c r="I59" s="97">
        <f>SUM(I61,I65)</f>
        <v>0</v>
      </c>
      <c r="J59" s="273"/>
      <c r="K59" s="273"/>
    </row>
    <row r="60" spans="1:11" ht="10.5" customHeight="1" hidden="1">
      <c r="A60" s="98"/>
      <c r="B60" s="99" t="s">
        <v>197</v>
      </c>
      <c r="C60" s="98"/>
      <c r="D60" s="99"/>
      <c r="E60" s="140"/>
      <c r="F60" s="141"/>
      <c r="G60" s="98"/>
      <c r="H60" s="100"/>
      <c r="I60" s="100"/>
      <c r="J60" s="273"/>
      <c r="K60" s="273"/>
    </row>
    <row r="61" spans="1:11" ht="19.5" customHeight="1" hidden="1">
      <c r="A61" s="98"/>
      <c r="B61" s="99" t="s">
        <v>198</v>
      </c>
      <c r="C61" s="98"/>
      <c r="D61" s="98"/>
      <c r="E61" s="98"/>
      <c r="F61" s="98"/>
      <c r="G61" s="98" t="s">
        <v>95</v>
      </c>
      <c r="H61" s="100">
        <f>SUM(H62:H64)</f>
        <v>0</v>
      </c>
      <c r="I61" s="100">
        <f>SUM(I62:I64)</f>
        <v>0</v>
      </c>
      <c r="J61" s="273"/>
      <c r="K61" s="273"/>
    </row>
    <row r="62" spans="1:11" ht="21" hidden="1">
      <c r="A62" s="98"/>
      <c r="B62" s="99" t="s">
        <v>173</v>
      </c>
      <c r="C62" s="98"/>
      <c r="D62" s="98"/>
      <c r="E62" s="98"/>
      <c r="F62" s="98"/>
      <c r="G62" s="101" t="s">
        <v>8</v>
      </c>
      <c r="H62" s="100"/>
      <c r="I62" s="100"/>
      <c r="J62" s="273"/>
      <c r="K62" s="273"/>
    </row>
    <row r="63" spans="1:11" ht="11.25" customHeight="1" hidden="1">
      <c r="A63" s="98"/>
      <c r="B63" s="351"/>
      <c r="C63" s="98"/>
      <c r="D63" s="98"/>
      <c r="E63" s="98"/>
      <c r="F63" s="98"/>
      <c r="G63" s="101" t="s">
        <v>9</v>
      </c>
      <c r="H63" s="100"/>
      <c r="I63" s="100"/>
      <c r="J63" s="273"/>
      <c r="K63" s="273"/>
    </row>
    <row r="64" spans="1:11" ht="21" hidden="1">
      <c r="A64" s="98"/>
      <c r="B64" s="352"/>
      <c r="C64" s="98"/>
      <c r="D64" s="98"/>
      <c r="E64" s="98"/>
      <c r="F64" s="98"/>
      <c r="G64" s="102" t="s">
        <v>10</v>
      </c>
      <c r="H64" s="100"/>
      <c r="I64" s="100"/>
      <c r="J64" s="273"/>
      <c r="K64" s="273"/>
    </row>
    <row r="65" spans="1:11" ht="12.75" hidden="1">
      <c r="A65" s="98"/>
      <c r="B65" s="352"/>
      <c r="C65" s="98"/>
      <c r="D65" s="98"/>
      <c r="E65" s="98"/>
      <c r="F65" s="98"/>
      <c r="G65" s="98" t="s">
        <v>94</v>
      </c>
      <c r="H65" s="100">
        <f>SUM(H66,H68)</f>
        <v>0</v>
      </c>
      <c r="I65" s="100">
        <f>SUM(I66:I68)</f>
        <v>0</v>
      </c>
      <c r="J65" s="273"/>
      <c r="K65" s="273"/>
    </row>
    <row r="66" spans="1:11" ht="12.75" hidden="1">
      <c r="A66" s="98"/>
      <c r="B66" s="352"/>
      <c r="C66" s="98"/>
      <c r="D66" s="98"/>
      <c r="E66" s="98"/>
      <c r="F66" s="98"/>
      <c r="G66" s="101" t="s">
        <v>8</v>
      </c>
      <c r="H66" s="100">
        <v>0</v>
      </c>
      <c r="I66" s="100">
        <v>0</v>
      </c>
      <c r="J66" s="273"/>
      <c r="K66" s="273"/>
    </row>
    <row r="67" spans="1:11" ht="12.75" hidden="1">
      <c r="A67" s="98"/>
      <c r="B67" s="352"/>
      <c r="C67" s="98"/>
      <c r="D67" s="98"/>
      <c r="E67" s="98"/>
      <c r="F67" s="98"/>
      <c r="G67" s="101" t="s">
        <v>9</v>
      </c>
      <c r="H67" s="100"/>
      <c r="I67" s="100"/>
      <c r="J67" s="273"/>
      <c r="K67" s="273"/>
    </row>
    <row r="68" spans="1:11" ht="21" hidden="1">
      <c r="A68" s="98"/>
      <c r="B68" s="352"/>
      <c r="C68" s="98"/>
      <c r="D68" s="98"/>
      <c r="E68" s="98"/>
      <c r="F68" s="98"/>
      <c r="G68" s="102" t="s">
        <v>10</v>
      </c>
      <c r="H68" s="100">
        <v>0</v>
      </c>
      <c r="I68" s="100">
        <v>0</v>
      </c>
      <c r="J68" s="273"/>
      <c r="K68" s="273"/>
    </row>
    <row r="69" spans="1:11" ht="21" hidden="1">
      <c r="A69" s="98"/>
      <c r="B69" s="352"/>
      <c r="C69" s="98"/>
      <c r="D69" s="98"/>
      <c r="E69" s="98"/>
      <c r="F69" s="98"/>
      <c r="G69" s="99" t="s">
        <v>93</v>
      </c>
      <c r="H69" s="100"/>
      <c r="I69" s="100"/>
      <c r="J69" s="278"/>
      <c r="K69" s="278"/>
    </row>
    <row r="70" spans="1:11" ht="11.25" customHeight="1">
      <c r="A70" s="95">
        <v>5</v>
      </c>
      <c r="B70" s="96" t="s">
        <v>23</v>
      </c>
      <c r="C70" s="95" t="s">
        <v>224</v>
      </c>
      <c r="D70" s="96" t="s">
        <v>0</v>
      </c>
      <c r="E70" s="125">
        <v>10</v>
      </c>
      <c r="F70" s="126">
        <v>1041</v>
      </c>
      <c r="G70" s="95" t="s">
        <v>7</v>
      </c>
      <c r="H70" s="97">
        <f>SUM(H71,H75)</f>
        <v>104800</v>
      </c>
      <c r="I70" s="275">
        <f>SUM(I71,I75)</f>
        <v>101000</v>
      </c>
      <c r="J70" s="275">
        <f>SUM(J71,J75)</f>
        <v>0</v>
      </c>
      <c r="K70" s="97">
        <f>ROUND(((J70/I70)*100),2)</f>
        <v>0</v>
      </c>
    </row>
    <row r="71" spans="1:11" ht="9.75" customHeight="1">
      <c r="A71" s="98"/>
      <c r="B71" s="99" t="s">
        <v>200</v>
      </c>
      <c r="C71" s="98"/>
      <c r="D71" s="98"/>
      <c r="E71" s="98"/>
      <c r="F71" s="98"/>
      <c r="G71" s="98" t="s">
        <v>95</v>
      </c>
      <c r="H71" s="100">
        <f>SUM(H72:H74)</f>
        <v>0</v>
      </c>
      <c r="I71" s="276">
        <f>SUM(I72:I74)</f>
        <v>0</v>
      </c>
      <c r="J71" s="276">
        <f>SUM(J72:J74)</f>
        <v>0</v>
      </c>
      <c r="K71" s="100">
        <v>0</v>
      </c>
    </row>
    <row r="72" spans="1:11" ht="20.25" customHeight="1">
      <c r="A72" s="98"/>
      <c r="B72" s="99" t="s">
        <v>201</v>
      </c>
      <c r="C72" s="98"/>
      <c r="D72" s="98"/>
      <c r="E72" s="98"/>
      <c r="F72" s="98"/>
      <c r="G72" s="101" t="s">
        <v>8</v>
      </c>
      <c r="H72" s="100"/>
      <c r="I72" s="276"/>
      <c r="J72" s="280"/>
      <c r="K72" s="279"/>
    </row>
    <row r="73" spans="1:11" ht="26.25" customHeight="1">
      <c r="A73" s="98"/>
      <c r="B73" s="351" t="s">
        <v>293</v>
      </c>
      <c r="C73" s="98"/>
      <c r="D73" s="98"/>
      <c r="E73" s="98"/>
      <c r="F73" s="98"/>
      <c r="G73" s="101" t="s">
        <v>9</v>
      </c>
      <c r="H73" s="100"/>
      <c r="I73" s="276"/>
      <c r="J73" s="280"/>
      <c r="K73" s="279"/>
    </row>
    <row r="74" spans="1:11" ht="20.25" customHeight="1">
      <c r="A74" s="98"/>
      <c r="B74" s="352"/>
      <c r="C74" s="98"/>
      <c r="D74" s="98"/>
      <c r="E74" s="98"/>
      <c r="F74" s="98"/>
      <c r="G74" s="102" t="s">
        <v>10</v>
      </c>
      <c r="H74" s="100"/>
      <c r="I74" s="276"/>
      <c r="J74" s="280"/>
      <c r="K74" s="279"/>
    </row>
    <row r="75" spans="1:11" ht="11.25" customHeight="1">
      <c r="A75" s="98"/>
      <c r="B75" s="352"/>
      <c r="C75" s="98"/>
      <c r="D75" s="98"/>
      <c r="E75" s="98"/>
      <c r="F75" s="98"/>
      <c r="G75" s="98" t="s">
        <v>94</v>
      </c>
      <c r="H75" s="100">
        <f>SUM(H76,H78)</f>
        <v>104800</v>
      </c>
      <c r="I75" s="276">
        <f>SUM(I76:I78)</f>
        <v>101000</v>
      </c>
      <c r="J75" s="276">
        <f>SUM(J76:J78)</f>
        <v>0</v>
      </c>
      <c r="K75" s="100">
        <f>ROUND(((J75/I75)*100),2)</f>
        <v>0</v>
      </c>
    </row>
    <row r="76" spans="1:11" ht="12.75">
      <c r="A76" s="98"/>
      <c r="B76" s="352"/>
      <c r="C76" s="98"/>
      <c r="D76" s="98"/>
      <c r="E76" s="98"/>
      <c r="F76" s="98"/>
      <c r="G76" s="101" t="s">
        <v>8</v>
      </c>
      <c r="H76" s="100">
        <v>83800</v>
      </c>
      <c r="I76" s="276">
        <v>80000</v>
      </c>
      <c r="J76" s="276">
        <v>0</v>
      </c>
      <c r="K76" s="100">
        <f>ROUND(((J76/I76)*100),2)</f>
        <v>0</v>
      </c>
    </row>
    <row r="77" spans="1:11" ht="12.75">
      <c r="A77" s="98"/>
      <c r="B77" s="352"/>
      <c r="C77" s="98"/>
      <c r="D77" s="98"/>
      <c r="E77" s="98"/>
      <c r="F77" s="98"/>
      <c r="G77" s="101" t="s">
        <v>9</v>
      </c>
      <c r="H77" s="100"/>
      <c r="I77" s="276"/>
      <c r="J77" s="276"/>
      <c r="K77" s="279"/>
    </row>
    <row r="78" spans="1:11" ht="21">
      <c r="A78" s="98"/>
      <c r="B78" s="352"/>
      <c r="C78" s="98"/>
      <c r="D78" s="98"/>
      <c r="E78" s="98"/>
      <c r="F78" s="98"/>
      <c r="G78" s="102" t="s">
        <v>10</v>
      </c>
      <c r="H78" s="100">
        <v>21000</v>
      </c>
      <c r="I78" s="276">
        <v>21000</v>
      </c>
      <c r="J78" s="276">
        <v>0</v>
      </c>
      <c r="K78" s="100">
        <f>ROUND(((J78/I78)*100),2)</f>
        <v>0</v>
      </c>
    </row>
    <row r="79" spans="1:11" ht="21">
      <c r="A79" s="98"/>
      <c r="B79" s="352"/>
      <c r="C79" s="98"/>
      <c r="D79" s="98"/>
      <c r="E79" s="98"/>
      <c r="F79" s="98"/>
      <c r="G79" s="99" t="s">
        <v>93</v>
      </c>
      <c r="H79" s="100"/>
      <c r="I79" s="276"/>
      <c r="J79" s="280"/>
      <c r="K79" s="277"/>
    </row>
    <row r="80" spans="1:11" ht="14.25" customHeight="1">
      <c r="A80" s="95" t="s">
        <v>50</v>
      </c>
      <c r="B80" s="96" t="s">
        <v>23</v>
      </c>
      <c r="C80" s="95">
        <v>2014</v>
      </c>
      <c r="D80" s="96" t="s">
        <v>0</v>
      </c>
      <c r="E80" s="125">
        <v>10</v>
      </c>
      <c r="F80" s="126">
        <v>1041</v>
      </c>
      <c r="G80" s="95" t="s">
        <v>7</v>
      </c>
      <c r="H80" s="97">
        <f>SUM(H81,H85)</f>
        <v>22414</v>
      </c>
      <c r="I80" s="275">
        <f>SUM(I81,I85)</f>
        <v>22414</v>
      </c>
      <c r="J80" s="275">
        <f>SUM(J81,J85)</f>
        <v>0</v>
      </c>
      <c r="K80" s="97">
        <f>ROUND(((J80/I80)*100),2)</f>
        <v>0</v>
      </c>
    </row>
    <row r="81" spans="1:11" ht="11.25" customHeight="1">
      <c r="A81" s="98"/>
      <c r="B81" s="99" t="s">
        <v>200</v>
      </c>
      <c r="C81" s="98"/>
      <c r="D81" s="98"/>
      <c r="E81" s="98"/>
      <c r="F81" s="98"/>
      <c r="G81" s="98" t="s">
        <v>95</v>
      </c>
      <c r="H81" s="100">
        <f>SUM(H82:H84)</f>
        <v>0</v>
      </c>
      <c r="I81" s="276">
        <f>SUM(I82:I84)</f>
        <v>0</v>
      </c>
      <c r="J81" s="276">
        <f>SUM(J82:J84)</f>
        <v>0</v>
      </c>
      <c r="K81" s="100">
        <v>0</v>
      </c>
    </row>
    <row r="82" spans="1:11" ht="18.75" customHeight="1">
      <c r="A82" s="98"/>
      <c r="B82" s="99" t="s">
        <v>201</v>
      </c>
      <c r="C82" s="98"/>
      <c r="D82" s="98"/>
      <c r="E82" s="98"/>
      <c r="F82" s="98"/>
      <c r="G82" s="101" t="s">
        <v>8</v>
      </c>
      <c r="H82" s="100"/>
      <c r="I82" s="276"/>
      <c r="J82" s="280"/>
      <c r="K82" s="279"/>
    </row>
    <row r="83" spans="1:11" ht="11.25" customHeight="1">
      <c r="A83" s="98"/>
      <c r="B83" s="351" t="s">
        <v>307</v>
      </c>
      <c r="C83" s="98"/>
      <c r="D83" s="98"/>
      <c r="E83" s="98"/>
      <c r="F83" s="98"/>
      <c r="G83" s="101" t="s">
        <v>9</v>
      </c>
      <c r="H83" s="100"/>
      <c r="I83" s="276"/>
      <c r="J83" s="280"/>
      <c r="K83" s="279"/>
    </row>
    <row r="84" spans="1:11" ht="21">
      <c r="A84" s="98"/>
      <c r="B84" s="352"/>
      <c r="C84" s="98"/>
      <c r="D84" s="98"/>
      <c r="E84" s="98"/>
      <c r="F84" s="98"/>
      <c r="G84" s="102" t="s">
        <v>10</v>
      </c>
      <c r="H84" s="100"/>
      <c r="I84" s="276"/>
      <c r="J84" s="280"/>
      <c r="K84" s="279"/>
    </row>
    <row r="85" spans="1:11" ht="12.75">
      <c r="A85" s="98"/>
      <c r="B85" s="352"/>
      <c r="C85" s="98"/>
      <c r="D85" s="98"/>
      <c r="E85" s="98"/>
      <c r="F85" s="98"/>
      <c r="G85" s="98" t="s">
        <v>94</v>
      </c>
      <c r="H85" s="100">
        <f>SUM(H86,H88)</f>
        <v>22414</v>
      </c>
      <c r="I85" s="276">
        <f>SUM(I86:I88)</f>
        <v>22414</v>
      </c>
      <c r="J85" s="276">
        <f>SUM(J86:J88)</f>
        <v>0</v>
      </c>
      <c r="K85" s="100">
        <f>ROUND(((J85/I85)*100),2)</f>
        <v>0</v>
      </c>
    </row>
    <row r="86" spans="1:11" ht="12.75">
      <c r="A86" s="98"/>
      <c r="B86" s="352"/>
      <c r="C86" s="98"/>
      <c r="D86" s="98"/>
      <c r="E86" s="98"/>
      <c r="F86" s="98"/>
      <c r="G86" s="101" t="s">
        <v>8</v>
      </c>
      <c r="H86" s="100">
        <v>10000</v>
      </c>
      <c r="I86" s="276">
        <v>10000</v>
      </c>
      <c r="J86" s="276">
        <v>0</v>
      </c>
      <c r="K86" s="100">
        <f>ROUND(((J86/I86)*100),2)</f>
        <v>0</v>
      </c>
    </row>
    <row r="87" spans="1:11" ht="12.75">
      <c r="A87" s="98"/>
      <c r="B87" s="352"/>
      <c r="C87" s="98"/>
      <c r="D87" s="98"/>
      <c r="E87" s="98"/>
      <c r="F87" s="98"/>
      <c r="G87" s="101" t="s">
        <v>9</v>
      </c>
      <c r="H87" s="100"/>
      <c r="I87" s="276"/>
      <c r="J87" s="276"/>
      <c r="K87" s="279"/>
    </row>
    <row r="88" spans="1:11" ht="21">
      <c r="A88" s="98"/>
      <c r="B88" s="352"/>
      <c r="C88" s="98"/>
      <c r="D88" s="98"/>
      <c r="E88" s="98"/>
      <c r="F88" s="98"/>
      <c r="G88" s="102" t="s">
        <v>10</v>
      </c>
      <c r="H88" s="100">
        <v>12414</v>
      </c>
      <c r="I88" s="276">
        <v>12414</v>
      </c>
      <c r="J88" s="276">
        <v>0</v>
      </c>
      <c r="K88" s="100">
        <f>ROUND(((J88/I88)*100),2)</f>
        <v>0</v>
      </c>
    </row>
    <row r="89" spans="1:11" ht="21">
      <c r="A89" s="98"/>
      <c r="B89" s="352"/>
      <c r="C89" s="98"/>
      <c r="D89" s="98"/>
      <c r="E89" s="98"/>
      <c r="F89" s="98"/>
      <c r="G89" s="99" t="s">
        <v>93</v>
      </c>
      <c r="H89" s="100"/>
      <c r="I89" s="276"/>
      <c r="J89" s="280"/>
      <c r="K89" s="277"/>
    </row>
    <row r="90" spans="1:11" s="108" customFormat="1" ht="19.5" customHeight="1">
      <c r="A90" s="114">
        <v>7</v>
      </c>
      <c r="B90" s="115" t="s">
        <v>24</v>
      </c>
      <c r="C90" s="114" t="s">
        <v>208</v>
      </c>
      <c r="D90" s="115" t="s">
        <v>0</v>
      </c>
      <c r="E90" s="114">
        <v>720</v>
      </c>
      <c r="F90" s="114">
        <v>72095</v>
      </c>
      <c r="G90" s="114" t="s">
        <v>7</v>
      </c>
      <c r="H90" s="116">
        <f>SUM(H91,H95)</f>
        <v>84967.66</v>
      </c>
      <c r="I90" s="282">
        <f>SUM(I91,I95)</f>
        <v>84967.66</v>
      </c>
      <c r="J90" s="282">
        <f>SUM(J91,J95)</f>
        <v>7500</v>
      </c>
      <c r="K90" s="97">
        <f>ROUND(((J90/I90)*100),2)</f>
        <v>8.83</v>
      </c>
    </row>
    <row r="91" spans="1:11" s="108" customFormat="1" ht="20.25" customHeight="1">
      <c r="A91" s="109"/>
      <c r="B91" s="110" t="s">
        <v>102</v>
      </c>
      <c r="C91" s="109"/>
      <c r="D91" s="110"/>
      <c r="E91" s="109"/>
      <c r="F91" s="109"/>
      <c r="G91" s="109" t="s">
        <v>95</v>
      </c>
      <c r="H91" s="111">
        <f>SUM(H92:H94)</f>
        <v>0</v>
      </c>
      <c r="I91" s="208">
        <f>SUM(I92:I94)</f>
        <v>0</v>
      </c>
      <c r="J91" s="208">
        <f>SUM(J92:J94)</f>
        <v>0</v>
      </c>
      <c r="K91" s="100">
        <v>0</v>
      </c>
    </row>
    <row r="92" spans="1:11" s="108" customFormat="1" ht="12" customHeight="1">
      <c r="A92" s="109"/>
      <c r="B92" s="110" t="s">
        <v>103</v>
      </c>
      <c r="C92" s="109"/>
      <c r="D92" s="110"/>
      <c r="E92" s="109"/>
      <c r="F92" s="109"/>
      <c r="G92" s="112" t="s">
        <v>8</v>
      </c>
      <c r="H92" s="111"/>
      <c r="I92" s="208"/>
      <c r="J92" s="285"/>
      <c r="K92" s="284"/>
    </row>
    <row r="93" spans="1:11" s="108" customFormat="1" ht="21.75" customHeight="1">
      <c r="A93" s="109"/>
      <c r="B93" s="110" t="s">
        <v>294</v>
      </c>
      <c r="C93" s="109"/>
      <c r="D93" s="110"/>
      <c r="E93" s="109"/>
      <c r="F93" s="109"/>
      <c r="G93" s="112" t="s">
        <v>9</v>
      </c>
      <c r="H93" s="111"/>
      <c r="I93" s="208"/>
      <c r="J93" s="285"/>
      <c r="K93" s="284"/>
    </row>
    <row r="94" spans="1:11" s="108" customFormat="1" ht="19.5" customHeight="1">
      <c r="A94" s="117"/>
      <c r="B94" s="117"/>
      <c r="C94" s="117"/>
      <c r="D94" s="117"/>
      <c r="E94" s="117"/>
      <c r="F94" s="117"/>
      <c r="G94" s="113" t="s">
        <v>10</v>
      </c>
      <c r="H94" s="111"/>
      <c r="I94" s="208"/>
      <c r="J94" s="285"/>
      <c r="K94" s="284"/>
    </row>
    <row r="95" spans="1:11" s="108" customFormat="1" ht="12.75">
      <c r="A95" s="109"/>
      <c r="B95" s="109"/>
      <c r="C95" s="109"/>
      <c r="D95" s="109"/>
      <c r="E95" s="109"/>
      <c r="F95" s="109"/>
      <c r="G95" s="109" t="s">
        <v>94</v>
      </c>
      <c r="H95" s="111">
        <f>SUM(H96:H98)</f>
        <v>84967.66</v>
      </c>
      <c r="I95" s="208">
        <f>SUM(I96:I98)</f>
        <v>84967.66</v>
      </c>
      <c r="J95" s="208">
        <f>SUM(J96:J98)</f>
        <v>7500</v>
      </c>
      <c r="K95" s="100">
        <f>ROUND(((J95/I95)*100),2)</f>
        <v>8.83</v>
      </c>
    </row>
    <row r="96" spans="1:11" s="108" customFormat="1" ht="16.5" customHeight="1">
      <c r="A96" s="109"/>
      <c r="B96" s="109"/>
      <c r="C96" s="109"/>
      <c r="D96" s="109"/>
      <c r="E96" s="109"/>
      <c r="F96" s="109"/>
      <c r="G96" s="112" t="s">
        <v>8</v>
      </c>
      <c r="H96" s="111">
        <v>19882.69</v>
      </c>
      <c r="I96" s="208">
        <v>19882.69</v>
      </c>
      <c r="J96" s="208">
        <v>1125</v>
      </c>
      <c r="K96" s="100">
        <f>ROUND(((J96/I96)*100),2)</f>
        <v>5.66</v>
      </c>
    </row>
    <row r="97" spans="1:11" s="108" customFormat="1" ht="20.25" customHeight="1">
      <c r="A97" s="109"/>
      <c r="B97" s="109"/>
      <c r="C97" s="109"/>
      <c r="D97" s="109"/>
      <c r="E97" s="109"/>
      <c r="F97" s="109"/>
      <c r="G97" s="112" t="s">
        <v>9</v>
      </c>
      <c r="H97" s="111"/>
      <c r="I97" s="208"/>
      <c r="J97" s="208"/>
      <c r="K97" s="284"/>
    </row>
    <row r="98" spans="1:11" s="108" customFormat="1" ht="19.5" customHeight="1">
      <c r="A98" s="109"/>
      <c r="B98" s="109"/>
      <c r="C98" s="109"/>
      <c r="D98" s="109"/>
      <c r="E98" s="109"/>
      <c r="F98" s="109"/>
      <c r="G98" s="113" t="s">
        <v>10</v>
      </c>
      <c r="H98" s="111">
        <v>65084.97</v>
      </c>
      <c r="I98" s="208">
        <v>65084.97</v>
      </c>
      <c r="J98" s="208">
        <v>6375</v>
      </c>
      <c r="K98" s="100">
        <f>ROUND(((J98/I98)*100),2)</f>
        <v>9.79</v>
      </c>
    </row>
    <row r="99" spans="1:11" s="108" customFormat="1" ht="18.75" customHeight="1">
      <c r="A99" s="109"/>
      <c r="B99" s="109"/>
      <c r="C99" s="109"/>
      <c r="D99" s="109"/>
      <c r="E99" s="109"/>
      <c r="F99" s="109"/>
      <c r="G99" s="110" t="s">
        <v>93</v>
      </c>
      <c r="H99" s="111"/>
      <c r="I99" s="208"/>
      <c r="J99" s="285"/>
      <c r="K99" s="296"/>
    </row>
    <row r="100" spans="1:11" s="85" customFormat="1" ht="22.5" customHeight="1">
      <c r="A100" s="114">
        <v>8</v>
      </c>
      <c r="B100" s="115" t="s">
        <v>24</v>
      </c>
      <c r="C100" s="114" t="s">
        <v>208</v>
      </c>
      <c r="D100" s="115" t="s">
        <v>0</v>
      </c>
      <c r="E100" s="114">
        <v>720</v>
      </c>
      <c r="F100" s="114">
        <v>72095</v>
      </c>
      <c r="G100" s="114" t="s">
        <v>7</v>
      </c>
      <c r="H100" s="116">
        <f>SUM(H101,H105)</f>
        <v>93488.48</v>
      </c>
      <c r="I100" s="282">
        <f>SUM(I101,I105)</f>
        <v>48009.229999999996</v>
      </c>
      <c r="J100" s="282">
        <f>SUM(J101,J105)</f>
        <v>20280.24</v>
      </c>
      <c r="K100" s="100">
        <f>ROUND(((J100/I100)*100),2)</f>
        <v>42.24</v>
      </c>
    </row>
    <row r="101" spans="1:11" s="85" customFormat="1" ht="21.75" customHeight="1">
      <c r="A101" s="109"/>
      <c r="B101" s="110" t="s">
        <v>102</v>
      </c>
      <c r="C101" s="109"/>
      <c r="D101" s="110"/>
      <c r="E101" s="109"/>
      <c r="F101" s="109"/>
      <c r="G101" s="109" t="s">
        <v>95</v>
      </c>
      <c r="H101" s="111">
        <f>SUM(H102:H104)</f>
        <v>0</v>
      </c>
      <c r="I101" s="208">
        <f>SUM(I102:I104)</f>
        <v>0</v>
      </c>
      <c r="J101" s="208">
        <f>SUM(J102:J104)</f>
        <v>0</v>
      </c>
      <c r="K101" s="100">
        <v>0</v>
      </c>
    </row>
    <row r="102" spans="1:11" s="85" customFormat="1" ht="12" customHeight="1">
      <c r="A102" s="109"/>
      <c r="B102" s="110" t="s">
        <v>103</v>
      </c>
      <c r="C102" s="109"/>
      <c r="D102" s="110"/>
      <c r="E102" s="109"/>
      <c r="F102" s="109"/>
      <c r="G102" s="112" t="s">
        <v>8</v>
      </c>
      <c r="H102" s="111"/>
      <c r="I102" s="208"/>
      <c r="J102" s="287"/>
      <c r="K102" s="286"/>
    </row>
    <row r="103" spans="1:11" s="85" customFormat="1" ht="12" customHeight="1">
      <c r="A103" s="109"/>
      <c r="B103" s="110" t="s">
        <v>295</v>
      </c>
      <c r="C103" s="117"/>
      <c r="D103" s="110"/>
      <c r="E103" s="109"/>
      <c r="F103" s="109"/>
      <c r="G103" s="112" t="s">
        <v>9</v>
      </c>
      <c r="H103" s="111"/>
      <c r="I103" s="208"/>
      <c r="J103" s="287"/>
      <c r="K103" s="286"/>
    </row>
    <row r="104" spans="1:11" s="85" customFormat="1" ht="12.75" customHeight="1">
      <c r="A104" s="117"/>
      <c r="B104" s="117"/>
      <c r="C104" s="117"/>
      <c r="D104" s="117"/>
      <c r="E104" s="117"/>
      <c r="F104" s="117"/>
      <c r="G104" s="113" t="s">
        <v>10</v>
      </c>
      <c r="H104" s="111"/>
      <c r="I104" s="208"/>
      <c r="J104" s="287"/>
      <c r="K104" s="286"/>
    </row>
    <row r="105" spans="1:11" s="85" customFormat="1" ht="11.25" customHeight="1">
      <c r="A105" s="109"/>
      <c r="B105" s="117"/>
      <c r="C105" s="117"/>
      <c r="D105" s="109"/>
      <c r="E105" s="117"/>
      <c r="F105" s="109"/>
      <c r="G105" s="109" t="s">
        <v>94</v>
      </c>
      <c r="H105" s="208">
        <f>SUM(H106:H108)</f>
        <v>93488.48</v>
      </c>
      <c r="I105" s="208">
        <f>SUM(I106:I108)</f>
        <v>48009.229999999996</v>
      </c>
      <c r="J105" s="208">
        <f>SUM(J106:J108)</f>
        <v>20280.24</v>
      </c>
      <c r="K105" s="100">
        <f>ROUND(((J105/I105)*100),2)</f>
        <v>42.24</v>
      </c>
    </row>
    <row r="106" spans="1:11" s="85" customFormat="1" ht="12.75">
      <c r="A106" s="109"/>
      <c r="B106" s="117"/>
      <c r="C106" s="117"/>
      <c r="D106" s="117"/>
      <c r="E106" s="109"/>
      <c r="F106" s="109"/>
      <c r="G106" s="209" t="s">
        <v>8</v>
      </c>
      <c r="H106" s="208">
        <v>15998.2</v>
      </c>
      <c r="I106" s="208">
        <v>9176.31</v>
      </c>
      <c r="J106" s="208">
        <v>3042.04</v>
      </c>
      <c r="K106" s="100">
        <f>ROUND(((J106/I106)*100),2)</f>
        <v>33.15</v>
      </c>
    </row>
    <row r="107" spans="1:11" s="85" customFormat="1" ht="12.75">
      <c r="A107" s="117"/>
      <c r="B107" s="117"/>
      <c r="C107" s="117"/>
      <c r="D107" s="117"/>
      <c r="E107" s="109"/>
      <c r="F107" s="117"/>
      <c r="G107" s="209" t="s">
        <v>9</v>
      </c>
      <c r="H107" s="208"/>
      <c r="I107" s="208"/>
      <c r="J107" s="208"/>
      <c r="K107" s="286"/>
    </row>
    <row r="108" spans="1:11" s="85" customFormat="1" ht="13.5" customHeight="1">
      <c r="A108" s="117"/>
      <c r="B108" s="117"/>
      <c r="C108" s="117"/>
      <c r="D108" s="117"/>
      <c r="E108" s="109"/>
      <c r="F108" s="117"/>
      <c r="G108" s="210" t="s">
        <v>10</v>
      </c>
      <c r="H108" s="208">
        <v>77490.28</v>
      </c>
      <c r="I108" s="208">
        <v>38832.92</v>
      </c>
      <c r="J108" s="208">
        <v>17238.2</v>
      </c>
      <c r="K108" s="100">
        <f>ROUND(((J108/I108)*100),2)</f>
        <v>44.39</v>
      </c>
    </row>
    <row r="109" spans="1:11" s="85" customFormat="1" ht="21">
      <c r="A109" s="117"/>
      <c r="B109" s="117"/>
      <c r="C109" s="117"/>
      <c r="D109" s="117"/>
      <c r="E109" s="109"/>
      <c r="F109" s="117"/>
      <c r="G109" s="211" t="s">
        <v>93</v>
      </c>
      <c r="H109" s="208"/>
      <c r="I109" s="208"/>
      <c r="J109" s="297"/>
      <c r="K109" s="283"/>
    </row>
    <row r="110" spans="1:11" ht="12" customHeight="1" hidden="1">
      <c r="A110" s="95" t="s">
        <v>167</v>
      </c>
      <c r="B110" s="96" t="s">
        <v>18</v>
      </c>
      <c r="C110" s="95" t="s">
        <v>19</v>
      </c>
      <c r="D110" s="96" t="s">
        <v>20</v>
      </c>
      <c r="E110" s="95">
        <v>853</v>
      </c>
      <c r="F110" s="95">
        <v>85395</v>
      </c>
      <c r="G110" s="95" t="s">
        <v>7</v>
      </c>
      <c r="H110" s="97">
        <f>SUM(H111,H115)</f>
        <v>0</v>
      </c>
      <c r="I110" s="97">
        <f>SUM(I111,I115)</f>
        <v>0</v>
      </c>
      <c r="J110" s="277"/>
      <c r="K110" s="277"/>
    </row>
    <row r="111" spans="1:11" ht="12.75" customHeight="1" hidden="1">
      <c r="A111" s="98"/>
      <c r="B111" s="99" t="s">
        <v>21</v>
      </c>
      <c r="C111" s="98"/>
      <c r="D111" s="99"/>
      <c r="E111" s="98"/>
      <c r="F111" s="98"/>
      <c r="G111" s="98" t="s">
        <v>95</v>
      </c>
      <c r="H111" s="100">
        <f>SUM(H112:H114)</f>
        <v>0</v>
      </c>
      <c r="I111" s="100">
        <f>SUM(I112:I114)</f>
        <v>0</v>
      </c>
      <c r="J111" s="273"/>
      <c r="K111" s="273"/>
    </row>
    <row r="112" spans="1:11" ht="32.25" customHeight="1" hidden="1">
      <c r="A112" s="98"/>
      <c r="B112" s="99" t="s">
        <v>86</v>
      </c>
      <c r="C112" s="98"/>
      <c r="D112" s="99"/>
      <c r="E112" s="98"/>
      <c r="F112" s="98"/>
      <c r="G112" s="101" t="s">
        <v>8</v>
      </c>
      <c r="H112" s="100">
        <v>0</v>
      </c>
      <c r="I112" s="100">
        <v>0</v>
      </c>
      <c r="J112" s="273"/>
      <c r="K112" s="273"/>
    </row>
    <row r="113" spans="1:11" ht="21.75" customHeight="1" hidden="1">
      <c r="A113" s="98"/>
      <c r="B113" s="99" t="s">
        <v>22</v>
      </c>
      <c r="C113" s="98"/>
      <c r="D113" s="99"/>
      <c r="E113" s="98"/>
      <c r="F113" s="98"/>
      <c r="G113" s="101" t="s">
        <v>9</v>
      </c>
      <c r="H113" s="100">
        <v>0</v>
      </c>
      <c r="I113" s="100">
        <v>0</v>
      </c>
      <c r="J113" s="273"/>
      <c r="K113" s="273"/>
    </row>
    <row r="114" spans="1:11" ht="22.5" customHeight="1" hidden="1">
      <c r="A114" s="98"/>
      <c r="B114" s="103"/>
      <c r="C114" s="98"/>
      <c r="D114" s="98"/>
      <c r="E114" s="98"/>
      <c r="F114" s="98"/>
      <c r="G114" s="102" t="s">
        <v>10</v>
      </c>
      <c r="H114" s="100">
        <v>0</v>
      </c>
      <c r="I114" s="100">
        <v>0</v>
      </c>
      <c r="J114" s="273"/>
      <c r="K114" s="273"/>
    </row>
    <row r="115" spans="1:11" ht="12.75" customHeight="1" hidden="1">
      <c r="A115" s="98"/>
      <c r="B115" s="98"/>
      <c r="C115" s="98"/>
      <c r="D115" s="98"/>
      <c r="E115" s="98"/>
      <c r="F115" s="98"/>
      <c r="G115" s="98" t="s">
        <v>94</v>
      </c>
      <c r="H115" s="100">
        <v>0</v>
      </c>
      <c r="I115" s="100">
        <f>SUM(I116:I118)</f>
        <v>0</v>
      </c>
      <c r="J115" s="273"/>
      <c r="K115" s="273"/>
    </row>
    <row r="116" spans="1:11" ht="12.75" hidden="1">
      <c r="A116" s="98"/>
      <c r="B116" s="98"/>
      <c r="C116" s="98"/>
      <c r="D116" s="98"/>
      <c r="E116" s="98"/>
      <c r="F116" s="98"/>
      <c r="G116" s="101" t="s">
        <v>8</v>
      </c>
      <c r="H116" s="100"/>
      <c r="I116" s="100"/>
      <c r="J116" s="273"/>
      <c r="K116" s="273"/>
    </row>
    <row r="117" spans="1:11" ht="12.75" hidden="1">
      <c r="A117" s="98"/>
      <c r="B117" s="98"/>
      <c r="C117" s="98"/>
      <c r="D117" s="98"/>
      <c r="E117" s="98"/>
      <c r="F117" s="98"/>
      <c r="G117" s="101" t="s">
        <v>9</v>
      </c>
      <c r="H117" s="100">
        <v>0</v>
      </c>
      <c r="I117" s="100"/>
      <c r="J117" s="273"/>
      <c r="K117" s="273"/>
    </row>
    <row r="118" spans="1:11" ht="21" hidden="1">
      <c r="A118" s="98"/>
      <c r="B118" s="98"/>
      <c r="C118" s="98"/>
      <c r="D118" s="98"/>
      <c r="E118" s="98"/>
      <c r="F118" s="98"/>
      <c r="G118" s="102" t="s">
        <v>10</v>
      </c>
      <c r="H118" s="100">
        <v>0</v>
      </c>
      <c r="I118" s="100"/>
      <c r="J118" s="273"/>
      <c r="K118" s="273"/>
    </row>
    <row r="119" spans="1:11" ht="21.75" customHeight="1" hidden="1">
      <c r="A119" s="104"/>
      <c r="B119" s="104"/>
      <c r="C119" s="104"/>
      <c r="D119" s="104"/>
      <c r="E119" s="104"/>
      <c r="F119" s="104"/>
      <c r="G119" s="105" t="s">
        <v>93</v>
      </c>
      <c r="H119" s="106"/>
      <c r="I119" s="107"/>
      <c r="J119" s="278"/>
      <c r="K119" s="278"/>
    </row>
    <row r="120" spans="1:11" s="85" customFormat="1" ht="12.75" customHeight="1">
      <c r="A120" s="114" t="s">
        <v>168</v>
      </c>
      <c r="B120" s="115" t="s">
        <v>18</v>
      </c>
      <c r="C120" s="114" t="s">
        <v>160</v>
      </c>
      <c r="D120" s="115" t="s">
        <v>0</v>
      </c>
      <c r="E120" s="114">
        <v>853</v>
      </c>
      <c r="F120" s="114">
        <v>85395</v>
      </c>
      <c r="G120" s="114" t="s">
        <v>7</v>
      </c>
      <c r="H120" s="116">
        <f>SUM(H121)</f>
        <v>29280</v>
      </c>
      <c r="I120" s="282">
        <f>SUM(I121)</f>
        <v>7241.41</v>
      </c>
      <c r="J120" s="282">
        <f>SUM(J121)</f>
        <v>7199.99</v>
      </c>
      <c r="K120" s="100">
        <f>ROUND(((J120/I120)*100),2)</f>
        <v>99.43</v>
      </c>
    </row>
    <row r="121" spans="1:11" s="85" customFormat="1" ht="11.25" customHeight="1">
      <c r="A121" s="109"/>
      <c r="B121" s="110" t="s">
        <v>159</v>
      </c>
      <c r="C121" s="109"/>
      <c r="D121" s="110"/>
      <c r="E121" s="109"/>
      <c r="F121" s="109"/>
      <c r="G121" s="109" t="s">
        <v>95</v>
      </c>
      <c r="H121" s="111">
        <f>SUM(H122:H124)</f>
        <v>29280</v>
      </c>
      <c r="I121" s="208">
        <f>SUM(I122:I124)</f>
        <v>7241.41</v>
      </c>
      <c r="J121" s="208">
        <f>SUM(J122:J124)</f>
        <v>7199.99</v>
      </c>
      <c r="K121" s="100">
        <f>ROUND(((J121/I121)*100),2)</f>
        <v>99.43</v>
      </c>
    </row>
    <row r="122" spans="1:11" s="85" customFormat="1" ht="12.75" customHeight="1">
      <c r="A122" s="109"/>
      <c r="B122" s="353" t="s">
        <v>202</v>
      </c>
      <c r="C122" s="109"/>
      <c r="D122" s="110"/>
      <c r="E122" s="109"/>
      <c r="F122" s="109"/>
      <c r="G122" s="112" t="s">
        <v>8</v>
      </c>
      <c r="H122" s="111"/>
      <c r="I122" s="208"/>
      <c r="J122" s="287"/>
      <c r="K122" s="286"/>
    </row>
    <row r="123" spans="1:11" s="85" customFormat="1" ht="12.75" customHeight="1">
      <c r="A123" s="109"/>
      <c r="B123" s="354"/>
      <c r="C123" s="109"/>
      <c r="D123" s="110"/>
      <c r="E123" s="109"/>
      <c r="F123" s="109"/>
      <c r="G123" s="112" t="s">
        <v>9</v>
      </c>
      <c r="H123" s="111">
        <v>4392</v>
      </c>
      <c r="I123" s="208">
        <v>1086.21</v>
      </c>
      <c r="J123" s="208">
        <v>1080</v>
      </c>
      <c r="K123" s="100">
        <f>ROUND(((J123/I123)*100),2)</f>
        <v>99.43</v>
      </c>
    </row>
    <row r="124" spans="1:11" s="85" customFormat="1" ht="12" customHeight="1">
      <c r="A124" s="109"/>
      <c r="B124" s="354"/>
      <c r="C124" s="109"/>
      <c r="D124" s="109"/>
      <c r="E124" s="109"/>
      <c r="F124" s="109"/>
      <c r="G124" s="113" t="s">
        <v>10</v>
      </c>
      <c r="H124" s="111">
        <v>24888</v>
      </c>
      <c r="I124" s="208">
        <v>6155.2</v>
      </c>
      <c r="J124" s="208">
        <v>6119.99</v>
      </c>
      <c r="K124" s="100">
        <f>ROUND(((J124/I124)*100),2)</f>
        <v>99.43</v>
      </c>
    </row>
    <row r="125" spans="1:11" ht="11.25" customHeight="1">
      <c r="A125" s="98"/>
      <c r="B125" s="110" t="s">
        <v>296</v>
      </c>
      <c r="C125" s="98"/>
      <c r="D125" s="98"/>
      <c r="E125" s="98"/>
      <c r="F125" s="98"/>
      <c r="G125" s="98" t="s">
        <v>94</v>
      </c>
      <c r="H125" s="100">
        <v>0</v>
      </c>
      <c r="I125" s="276">
        <f>SUM(I126:I128)</f>
        <v>0</v>
      </c>
      <c r="J125" s="276">
        <f>SUM(J126:J128)</f>
        <v>0</v>
      </c>
      <c r="K125" s="100">
        <v>0</v>
      </c>
    </row>
    <row r="126" spans="1:11" ht="12.75">
      <c r="A126" s="98"/>
      <c r="B126" s="98"/>
      <c r="C126" s="98"/>
      <c r="D126" s="98"/>
      <c r="E126" s="98"/>
      <c r="F126" s="98"/>
      <c r="G126" s="101" t="s">
        <v>8</v>
      </c>
      <c r="H126" s="100"/>
      <c r="I126" s="276"/>
      <c r="J126" s="280"/>
      <c r="K126" s="279"/>
    </row>
    <row r="127" spans="1:11" ht="12.75">
      <c r="A127" s="98"/>
      <c r="B127" s="98"/>
      <c r="C127" s="98"/>
      <c r="D127" s="98"/>
      <c r="E127" s="98"/>
      <c r="F127" s="98"/>
      <c r="G127" s="101" t="s">
        <v>9</v>
      </c>
      <c r="H127" s="100"/>
      <c r="I127" s="276"/>
      <c r="J127" s="280"/>
      <c r="K127" s="279"/>
    </row>
    <row r="128" spans="1:11" ht="12.75" customHeight="1">
      <c r="A128" s="98"/>
      <c r="B128" s="98"/>
      <c r="C128" s="98"/>
      <c r="D128" s="98"/>
      <c r="E128" s="98"/>
      <c r="F128" s="98"/>
      <c r="G128" s="102" t="s">
        <v>10</v>
      </c>
      <c r="H128" s="100"/>
      <c r="I128" s="276"/>
      <c r="J128" s="280"/>
      <c r="K128" s="279"/>
    </row>
    <row r="129" spans="1:11" ht="21" customHeight="1">
      <c r="A129" s="119"/>
      <c r="B129" s="119"/>
      <c r="C129" s="119"/>
      <c r="D129" s="119"/>
      <c r="E129" s="119"/>
      <c r="F129" s="119"/>
      <c r="G129" s="120" t="s">
        <v>93</v>
      </c>
      <c r="H129" s="107"/>
      <c r="I129" s="106"/>
      <c r="J129" s="281"/>
      <c r="K129" s="277"/>
    </row>
    <row r="130" spans="1:11" s="85" customFormat="1" ht="13.5" customHeight="1" hidden="1">
      <c r="A130" s="109" t="s">
        <v>203</v>
      </c>
      <c r="B130" s="110" t="s">
        <v>18</v>
      </c>
      <c r="C130" s="109" t="s">
        <v>162</v>
      </c>
      <c r="D130" s="110" t="s">
        <v>0</v>
      </c>
      <c r="E130" s="109">
        <v>853</v>
      </c>
      <c r="F130" s="109">
        <v>85395</v>
      </c>
      <c r="G130" s="109" t="s">
        <v>7</v>
      </c>
      <c r="H130" s="111">
        <f>SUM(H131)</f>
        <v>0</v>
      </c>
      <c r="I130" s="111">
        <f>SUM(I131)</f>
        <v>0</v>
      </c>
      <c r="J130" s="283"/>
      <c r="K130" s="283"/>
    </row>
    <row r="131" spans="1:11" s="85" customFormat="1" ht="14.25" customHeight="1" hidden="1">
      <c r="A131" s="109"/>
      <c r="B131" s="110" t="s">
        <v>204</v>
      </c>
      <c r="C131" s="109"/>
      <c r="D131" s="110"/>
      <c r="E131" s="109"/>
      <c r="F131" s="109"/>
      <c r="G131" s="109" t="s">
        <v>95</v>
      </c>
      <c r="H131" s="111">
        <f>SUM(H132:H134)</f>
        <v>0</v>
      </c>
      <c r="I131" s="111">
        <f>SUM(I132:I134)</f>
        <v>0</v>
      </c>
      <c r="J131" s="274"/>
      <c r="K131" s="274"/>
    </row>
    <row r="132" spans="1:11" s="85" customFormat="1" ht="12.75" customHeight="1" hidden="1">
      <c r="A132" s="109"/>
      <c r="B132" s="353" t="s">
        <v>205</v>
      </c>
      <c r="C132" s="109"/>
      <c r="D132" s="110"/>
      <c r="E132" s="109"/>
      <c r="F132" s="109"/>
      <c r="G132" s="112" t="s">
        <v>8</v>
      </c>
      <c r="H132" s="111"/>
      <c r="I132" s="111"/>
      <c r="J132" s="274"/>
      <c r="K132" s="274"/>
    </row>
    <row r="133" spans="1:11" s="85" customFormat="1" ht="12.75" customHeight="1" hidden="1">
      <c r="A133" s="109"/>
      <c r="B133" s="354"/>
      <c r="C133" s="109"/>
      <c r="D133" s="110"/>
      <c r="E133" s="109"/>
      <c r="F133" s="109"/>
      <c r="G133" s="112" t="s">
        <v>9</v>
      </c>
      <c r="H133" s="111">
        <v>0</v>
      </c>
      <c r="I133" s="111">
        <v>0</v>
      </c>
      <c r="J133" s="274"/>
      <c r="K133" s="274"/>
    </row>
    <row r="134" spans="1:11" s="85" customFormat="1" ht="19.5" customHeight="1" hidden="1">
      <c r="A134" s="109"/>
      <c r="B134" s="354"/>
      <c r="C134" s="109"/>
      <c r="D134" s="109"/>
      <c r="E134" s="109"/>
      <c r="F134" s="109"/>
      <c r="G134" s="113" t="s">
        <v>10</v>
      </c>
      <c r="H134" s="111">
        <v>0</v>
      </c>
      <c r="I134" s="111">
        <v>0</v>
      </c>
      <c r="J134" s="274"/>
      <c r="K134" s="274"/>
    </row>
    <row r="135" spans="1:11" ht="19.5" customHeight="1" hidden="1">
      <c r="A135" s="98"/>
      <c r="B135" s="110" t="s">
        <v>206</v>
      </c>
      <c r="C135" s="98"/>
      <c r="D135" s="98"/>
      <c r="E135" s="98"/>
      <c r="F135" s="98"/>
      <c r="G135" s="98" t="s">
        <v>94</v>
      </c>
      <c r="H135" s="100">
        <v>0</v>
      </c>
      <c r="I135" s="100">
        <f>SUM(I136:I138)</f>
        <v>0</v>
      </c>
      <c r="J135" s="273"/>
      <c r="K135" s="273"/>
    </row>
    <row r="136" spans="1:11" ht="12.75" hidden="1">
      <c r="A136" s="98"/>
      <c r="B136" s="110" t="s">
        <v>163</v>
      </c>
      <c r="C136" s="98"/>
      <c r="D136" s="98"/>
      <c r="E136" s="98"/>
      <c r="F136" s="98"/>
      <c r="G136" s="101" t="s">
        <v>8</v>
      </c>
      <c r="H136" s="100"/>
      <c r="I136" s="100"/>
      <c r="J136" s="273"/>
      <c r="K136" s="273"/>
    </row>
    <row r="137" spans="1:11" ht="12.75" hidden="1">
      <c r="A137" s="98"/>
      <c r="B137" s="98"/>
      <c r="C137" s="98"/>
      <c r="D137" s="98"/>
      <c r="E137" s="98"/>
      <c r="F137" s="98"/>
      <c r="G137" s="101" t="s">
        <v>9</v>
      </c>
      <c r="H137" s="100"/>
      <c r="I137" s="100"/>
      <c r="J137" s="273"/>
      <c r="K137" s="273"/>
    </row>
    <row r="138" spans="1:11" ht="21" hidden="1">
      <c r="A138" s="98"/>
      <c r="B138" s="98"/>
      <c r="C138" s="98"/>
      <c r="D138" s="98"/>
      <c r="E138" s="98"/>
      <c r="F138" s="98"/>
      <c r="G138" s="102" t="s">
        <v>10</v>
      </c>
      <c r="H138" s="100"/>
      <c r="I138" s="100"/>
      <c r="J138" s="273"/>
      <c r="K138" s="273"/>
    </row>
    <row r="139" spans="1:11" ht="20.25" customHeight="1" hidden="1">
      <c r="A139" s="98"/>
      <c r="B139" s="98"/>
      <c r="C139" s="98"/>
      <c r="D139" s="98"/>
      <c r="E139" s="98"/>
      <c r="F139" s="98"/>
      <c r="G139" s="99" t="s">
        <v>93</v>
      </c>
      <c r="H139" s="100"/>
      <c r="I139" s="100"/>
      <c r="J139" s="278"/>
      <c r="K139" s="278"/>
    </row>
    <row r="140" spans="1:11" s="85" customFormat="1" ht="12.75" customHeight="1">
      <c r="A140" s="114" t="s">
        <v>203</v>
      </c>
      <c r="B140" s="115" t="s">
        <v>18</v>
      </c>
      <c r="C140" s="212">
        <v>2014</v>
      </c>
      <c r="D140" s="115" t="s">
        <v>0</v>
      </c>
      <c r="E140" s="114">
        <v>853</v>
      </c>
      <c r="F140" s="114">
        <v>85395</v>
      </c>
      <c r="G140" s="114" t="s">
        <v>7</v>
      </c>
      <c r="H140" s="116">
        <f>SUM(H141)</f>
        <v>170056</v>
      </c>
      <c r="I140" s="282">
        <f>SUM(I141)</f>
        <v>170056</v>
      </c>
      <c r="J140" s="282">
        <f>SUM(J141)</f>
        <v>0</v>
      </c>
      <c r="K140" s="100">
        <f>ROUND(((J140/I140)*100),2)</f>
        <v>0</v>
      </c>
    </row>
    <row r="141" spans="1:11" s="85" customFormat="1" ht="11.25" customHeight="1">
      <c r="A141" s="109"/>
      <c r="B141" s="110" t="s">
        <v>21</v>
      </c>
      <c r="C141" s="109"/>
      <c r="D141" s="110"/>
      <c r="E141" s="109"/>
      <c r="F141" s="109"/>
      <c r="G141" s="109" t="s">
        <v>95</v>
      </c>
      <c r="H141" s="111">
        <f>SUM(H142:H144)</f>
        <v>170056</v>
      </c>
      <c r="I141" s="208">
        <f>SUM(I142:I144)</f>
        <v>170056</v>
      </c>
      <c r="J141" s="208">
        <f>SUM(J142:J144)</f>
        <v>0</v>
      </c>
      <c r="K141" s="100">
        <f>ROUND(((J141/I141)*100),2)</f>
        <v>0</v>
      </c>
    </row>
    <row r="142" spans="1:11" s="85" customFormat="1" ht="12.75" customHeight="1">
      <c r="A142" s="109"/>
      <c r="B142" s="353" t="s">
        <v>313</v>
      </c>
      <c r="C142" s="109"/>
      <c r="D142" s="110"/>
      <c r="E142" s="109"/>
      <c r="F142" s="109"/>
      <c r="G142" s="112" t="s">
        <v>8</v>
      </c>
      <c r="H142" s="111">
        <v>17856</v>
      </c>
      <c r="I142" s="208">
        <v>17856</v>
      </c>
      <c r="J142" s="208">
        <v>0</v>
      </c>
      <c r="K142" s="100">
        <f>ROUND(((J142/I142)*100),2)</f>
        <v>0</v>
      </c>
    </row>
    <row r="143" spans="1:11" s="85" customFormat="1" ht="12.75" customHeight="1">
      <c r="A143" s="109"/>
      <c r="B143" s="354"/>
      <c r="C143" s="109"/>
      <c r="D143" s="110"/>
      <c r="E143" s="109"/>
      <c r="F143" s="109"/>
      <c r="G143" s="112" t="s">
        <v>9</v>
      </c>
      <c r="H143" s="111">
        <v>7652.4</v>
      </c>
      <c r="I143" s="208">
        <v>7652.4</v>
      </c>
      <c r="J143" s="208">
        <v>0</v>
      </c>
      <c r="K143" s="100">
        <f>ROUND(((J143/I143)*100),2)</f>
        <v>0</v>
      </c>
    </row>
    <row r="144" spans="1:11" s="85" customFormat="1" ht="19.5" customHeight="1">
      <c r="A144" s="109"/>
      <c r="B144" s="354"/>
      <c r="C144" s="109"/>
      <c r="D144" s="109"/>
      <c r="E144" s="109"/>
      <c r="F144" s="109"/>
      <c r="G144" s="113" t="s">
        <v>10</v>
      </c>
      <c r="H144" s="111">
        <v>144547.6</v>
      </c>
      <c r="I144" s="208">
        <v>144547.6</v>
      </c>
      <c r="J144" s="208">
        <v>0</v>
      </c>
      <c r="K144" s="100">
        <f>ROUND(((J144/I144)*100),2)</f>
        <v>0</v>
      </c>
    </row>
    <row r="145" spans="1:11" ht="11.25" customHeight="1">
      <c r="A145" s="98"/>
      <c r="B145" s="347" t="s">
        <v>22</v>
      </c>
      <c r="C145" s="98"/>
      <c r="D145" s="98"/>
      <c r="E145" s="98"/>
      <c r="F145" s="98"/>
      <c r="G145" s="98" t="s">
        <v>94</v>
      </c>
      <c r="H145" s="100">
        <v>0</v>
      </c>
      <c r="I145" s="276">
        <f>SUM(I146:I148)</f>
        <v>0</v>
      </c>
      <c r="J145" s="276">
        <f>SUM(J146:J148)</f>
        <v>0</v>
      </c>
      <c r="K145" s="100">
        <v>0</v>
      </c>
    </row>
    <row r="146" spans="1:11" ht="12.75">
      <c r="A146" s="98"/>
      <c r="B146" s="347"/>
      <c r="C146" s="98"/>
      <c r="D146" s="98"/>
      <c r="E146" s="98"/>
      <c r="F146" s="98"/>
      <c r="G146" s="101" t="s">
        <v>8</v>
      </c>
      <c r="H146" s="100"/>
      <c r="I146" s="276"/>
      <c r="J146" s="280"/>
      <c r="K146" s="279"/>
    </row>
    <row r="147" spans="1:11" ht="12.75">
      <c r="A147" s="98"/>
      <c r="B147" s="98"/>
      <c r="C147" s="98"/>
      <c r="D147" s="98"/>
      <c r="E147" s="98"/>
      <c r="F147" s="98"/>
      <c r="G147" s="101" t="s">
        <v>9</v>
      </c>
      <c r="H147" s="100"/>
      <c r="I147" s="276"/>
      <c r="J147" s="280"/>
      <c r="K147" s="279"/>
    </row>
    <row r="148" spans="1:11" ht="21">
      <c r="A148" s="98"/>
      <c r="B148" s="98"/>
      <c r="C148" s="98"/>
      <c r="D148" s="98"/>
      <c r="E148" s="98"/>
      <c r="F148" s="98"/>
      <c r="G148" s="102" t="s">
        <v>10</v>
      </c>
      <c r="H148" s="100"/>
      <c r="I148" s="276"/>
      <c r="J148" s="280"/>
      <c r="K148" s="279"/>
    </row>
    <row r="149" spans="1:11" ht="21" customHeight="1">
      <c r="A149" s="119"/>
      <c r="B149" s="119"/>
      <c r="C149" s="119"/>
      <c r="D149" s="119"/>
      <c r="E149" s="119"/>
      <c r="F149" s="119"/>
      <c r="G149" s="120" t="s">
        <v>93</v>
      </c>
      <c r="H149" s="107"/>
      <c r="I149" s="106"/>
      <c r="J149" s="281"/>
      <c r="K149" s="277"/>
    </row>
    <row r="150" spans="1:11" s="40" customFormat="1" ht="12" customHeight="1">
      <c r="A150" s="213"/>
      <c r="B150" s="214" t="s">
        <v>96</v>
      </c>
      <c r="C150" s="214"/>
      <c r="D150" s="214"/>
      <c r="E150" s="214"/>
      <c r="F150" s="214"/>
      <c r="G150" s="214"/>
      <c r="H150" s="215">
        <f aca="true" t="shared" si="0" ref="H150:J159">SUM(H8,H18,H28,H38,H48,H59,H70,H80,H90,H100,H110,H120,H130,H140)</f>
        <v>4292582.49</v>
      </c>
      <c r="I150" s="215">
        <f t="shared" si="0"/>
        <v>2416923.3400000003</v>
      </c>
      <c r="J150" s="215">
        <f t="shared" si="0"/>
        <v>784522.85</v>
      </c>
      <c r="K150" s="225">
        <f aca="true" t="shared" si="1" ref="K150:K156">ROUND(((J150/I150)*100),2)</f>
        <v>32.46</v>
      </c>
    </row>
    <row r="151" spans="1:11" s="218" customFormat="1" ht="11.25" customHeight="1">
      <c r="A151" s="216"/>
      <c r="B151" s="217" t="s">
        <v>95</v>
      </c>
      <c r="C151" s="217"/>
      <c r="D151" s="217"/>
      <c r="E151" s="217"/>
      <c r="F151" s="217"/>
      <c r="G151" s="217"/>
      <c r="H151" s="215">
        <f t="shared" si="0"/>
        <v>199336</v>
      </c>
      <c r="I151" s="215">
        <f t="shared" si="0"/>
        <v>177297.41</v>
      </c>
      <c r="J151" s="215">
        <f t="shared" si="0"/>
        <v>7199.99</v>
      </c>
      <c r="K151" s="225">
        <f t="shared" si="1"/>
        <v>4.06</v>
      </c>
    </row>
    <row r="152" spans="1:11" s="218" customFormat="1" ht="12.75">
      <c r="A152" s="216"/>
      <c r="B152" s="219" t="s">
        <v>8</v>
      </c>
      <c r="C152" s="217"/>
      <c r="D152" s="217"/>
      <c r="E152" s="217"/>
      <c r="F152" s="217"/>
      <c r="G152" s="217"/>
      <c r="H152" s="215">
        <f t="shared" si="0"/>
        <v>17856</v>
      </c>
      <c r="I152" s="215">
        <f t="shared" si="0"/>
        <v>17856</v>
      </c>
      <c r="J152" s="215">
        <f t="shared" si="0"/>
        <v>0</v>
      </c>
      <c r="K152" s="225">
        <f t="shared" si="1"/>
        <v>0</v>
      </c>
    </row>
    <row r="153" spans="1:11" s="218" customFormat="1" ht="12.75">
      <c r="A153" s="216"/>
      <c r="B153" s="219" t="s">
        <v>9</v>
      </c>
      <c r="C153" s="217"/>
      <c r="D153" s="217"/>
      <c r="E153" s="217"/>
      <c r="F153" s="217"/>
      <c r="G153" s="217"/>
      <c r="H153" s="215">
        <f t="shared" si="0"/>
        <v>12044.4</v>
      </c>
      <c r="I153" s="215">
        <f t="shared" si="0"/>
        <v>8738.61</v>
      </c>
      <c r="J153" s="215">
        <f t="shared" si="0"/>
        <v>1080</v>
      </c>
      <c r="K153" s="225">
        <f t="shared" si="1"/>
        <v>12.36</v>
      </c>
    </row>
    <row r="154" spans="1:11" s="218" customFormat="1" ht="12.75">
      <c r="A154" s="216"/>
      <c r="B154" s="220" t="s">
        <v>10</v>
      </c>
      <c r="C154" s="217"/>
      <c r="D154" s="217"/>
      <c r="E154" s="217"/>
      <c r="F154" s="217"/>
      <c r="G154" s="221"/>
      <c r="H154" s="215">
        <f t="shared" si="0"/>
        <v>169435.6</v>
      </c>
      <c r="I154" s="215">
        <f t="shared" si="0"/>
        <v>150702.80000000002</v>
      </c>
      <c r="J154" s="215">
        <f t="shared" si="0"/>
        <v>6119.99</v>
      </c>
      <c r="K154" s="225">
        <f t="shared" si="1"/>
        <v>4.06</v>
      </c>
    </row>
    <row r="155" spans="1:11" s="218" customFormat="1" ht="12.75">
      <c r="A155" s="216"/>
      <c r="B155" s="217" t="s">
        <v>94</v>
      </c>
      <c r="C155" s="217"/>
      <c r="D155" s="217"/>
      <c r="E155" s="217"/>
      <c r="F155" s="217"/>
      <c r="G155" s="217"/>
      <c r="H155" s="215">
        <f t="shared" si="0"/>
        <v>4093246.49</v>
      </c>
      <c r="I155" s="215">
        <f t="shared" si="0"/>
        <v>2239625.93</v>
      </c>
      <c r="J155" s="215">
        <f t="shared" si="0"/>
        <v>777322.86</v>
      </c>
      <c r="K155" s="225">
        <f t="shared" si="1"/>
        <v>34.71</v>
      </c>
    </row>
    <row r="156" spans="1:11" s="218" customFormat="1" ht="12.75">
      <c r="A156" s="216"/>
      <c r="B156" s="219" t="s">
        <v>8</v>
      </c>
      <c r="C156" s="217"/>
      <c r="D156" s="217"/>
      <c r="E156" s="217"/>
      <c r="F156" s="217"/>
      <c r="G156" s="217"/>
      <c r="H156" s="215">
        <f t="shared" si="0"/>
        <v>2131238.58</v>
      </c>
      <c r="I156" s="215">
        <f t="shared" si="0"/>
        <v>1377451</v>
      </c>
      <c r="J156" s="215">
        <f t="shared" si="0"/>
        <v>470081.62</v>
      </c>
      <c r="K156" s="225">
        <f t="shared" si="1"/>
        <v>34.13</v>
      </c>
    </row>
    <row r="157" spans="1:11" s="218" customFormat="1" ht="12.75">
      <c r="A157" s="216"/>
      <c r="B157" s="219" t="s">
        <v>9</v>
      </c>
      <c r="C157" s="217"/>
      <c r="D157" s="217"/>
      <c r="E157" s="217"/>
      <c r="F157" s="217"/>
      <c r="G157" s="217"/>
      <c r="H157" s="215">
        <f t="shared" si="0"/>
        <v>0</v>
      </c>
      <c r="I157" s="215">
        <f t="shared" si="0"/>
        <v>0</v>
      </c>
      <c r="J157" s="215">
        <f t="shared" si="0"/>
        <v>0</v>
      </c>
      <c r="K157" s="225">
        <v>0</v>
      </c>
    </row>
    <row r="158" spans="1:11" s="218" customFormat="1" ht="12.75">
      <c r="A158" s="216"/>
      <c r="B158" s="220" t="s">
        <v>10</v>
      </c>
      <c r="C158" s="217"/>
      <c r="D158" s="217"/>
      <c r="E158" s="217"/>
      <c r="F158" s="217"/>
      <c r="G158" s="217"/>
      <c r="H158" s="215">
        <f t="shared" si="0"/>
        <v>1962007.9100000001</v>
      </c>
      <c r="I158" s="215">
        <f t="shared" si="0"/>
        <v>862174.93</v>
      </c>
      <c r="J158" s="215">
        <f t="shared" si="0"/>
        <v>307241.24</v>
      </c>
      <c r="K158" s="225">
        <f>ROUND(((J158/I158)*100),2)</f>
        <v>35.64</v>
      </c>
    </row>
    <row r="159" spans="1:11" s="218" customFormat="1" ht="21" customHeight="1">
      <c r="A159" s="222"/>
      <c r="B159" s="223" t="s">
        <v>93</v>
      </c>
      <c r="C159" s="224"/>
      <c r="D159" s="224"/>
      <c r="E159" s="224"/>
      <c r="F159" s="224"/>
      <c r="G159" s="224"/>
      <c r="H159" s="225">
        <f t="shared" si="0"/>
        <v>441215</v>
      </c>
      <c r="I159" s="225">
        <f t="shared" si="0"/>
        <v>441215</v>
      </c>
      <c r="J159" s="225">
        <f t="shared" si="0"/>
        <v>0</v>
      </c>
      <c r="K159" s="225">
        <f>ROUND(((J159/I159)*100),2)</f>
        <v>0</v>
      </c>
    </row>
  </sheetData>
  <sheetProtection/>
  <mergeCells count="26">
    <mergeCell ref="B41:B42"/>
    <mergeCell ref="B132:B134"/>
    <mergeCell ref="E5:E6"/>
    <mergeCell ref="F5:F6"/>
    <mergeCell ref="B63:B69"/>
    <mergeCell ref="B73:B79"/>
    <mergeCell ref="B83:B89"/>
    <mergeCell ref="B145:B146"/>
    <mergeCell ref="B13:B17"/>
    <mergeCell ref="B11:B12"/>
    <mergeCell ref="B33:B37"/>
    <mergeCell ref="B31:B32"/>
    <mergeCell ref="B21:B27"/>
    <mergeCell ref="B122:B124"/>
    <mergeCell ref="B52:B58"/>
    <mergeCell ref="B142:B144"/>
    <mergeCell ref="B43:B47"/>
    <mergeCell ref="K5:K6"/>
    <mergeCell ref="A3:K3"/>
    <mergeCell ref="A5:A6"/>
    <mergeCell ref="B5:B6"/>
    <mergeCell ref="C5:C6"/>
    <mergeCell ref="D5:D6"/>
    <mergeCell ref="J5:J6"/>
    <mergeCell ref="G5:H5"/>
    <mergeCell ref="I5:I6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scale="82" r:id="rId1"/>
  <headerFooter alignWithMargins="0">
    <oddFooter>&amp;CStrona &amp;P z &amp;N</oddFooter>
  </headerFooter>
  <rowBreaks count="2" manualBreakCount="2">
    <brk id="89" max="8" man="1"/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625" style="27" customWidth="1"/>
    <col min="2" max="2" width="4.875" style="27" bestFit="1" customWidth="1"/>
    <col min="3" max="3" width="6.25390625" style="27" bestFit="1" customWidth="1"/>
    <col min="4" max="4" width="6.25390625" style="27" hidden="1" customWidth="1"/>
    <col min="5" max="5" width="25.125" style="27" customWidth="1"/>
    <col min="6" max="6" width="10.625" style="27" customWidth="1"/>
    <col min="7" max="7" width="12.75390625" style="27" customWidth="1"/>
    <col min="8" max="8" width="11.00390625" style="27" customWidth="1"/>
    <col min="9" max="9" width="6.125" style="27" customWidth="1"/>
    <col min="10" max="10" width="7.875" style="27" customWidth="1"/>
    <col min="11" max="11" width="8.75390625" style="27" customWidth="1"/>
    <col min="12" max="12" width="11.75390625" style="27" customWidth="1"/>
    <col min="13" max="13" width="3.75390625" style="27" customWidth="1"/>
    <col min="14" max="14" width="8.75390625" style="27" customWidth="1"/>
    <col min="15" max="15" width="12.375" style="27" customWidth="1"/>
    <col min="16" max="16" width="15.375" style="27" customWidth="1"/>
    <col min="17" max="16384" width="9.125" style="27" customWidth="1"/>
  </cols>
  <sheetData>
    <row r="1" spans="1:18" s="50" customFormat="1" ht="16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355" t="s">
        <v>331</v>
      </c>
      <c r="P1" s="355"/>
      <c r="Q1" s="129"/>
      <c r="R1" s="129"/>
    </row>
    <row r="2" spans="1:16" ht="11.25">
      <c r="A2" s="327" t="s">
        <v>332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ht="10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4" t="s">
        <v>59</v>
      </c>
    </row>
    <row r="4" spans="1:16" s="28" customFormat="1" ht="19.5" customHeight="1">
      <c r="A4" s="328" t="s">
        <v>69</v>
      </c>
      <c r="B4" s="328" t="s">
        <v>38</v>
      </c>
      <c r="C4" s="328" t="s">
        <v>58</v>
      </c>
      <c r="D4" s="329"/>
      <c r="E4" s="332" t="s">
        <v>92</v>
      </c>
      <c r="F4" s="332" t="s">
        <v>70</v>
      </c>
      <c r="G4" s="341" t="s">
        <v>75</v>
      </c>
      <c r="H4" s="341"/>
      <c r="I4" s="341"/>
      <c r="J4" s="341"/>
      <c r="K4" s="341"/>
      <c r="L4" s="341"/>
      <c r="M4" s="341"/>
      <c r="N4" s="341"/>
      <c r="O4" s="341"/>
      <c r="P4" s="332" t="s">
        <v>73</v>
      </c>
    </row>
    <row r="5" spans="1:16" s="28" customFormat="1" ht="15" customHeight="1">
      <c r="A5" s="328"/>
      <c r="B5" s="328"/>
      <c r="C5" s="328"/>
      <c r="D5" s="330"/>
      <c r="E5" s="332"/>
      <c r="F5" s="332"/>
      <c r="G5" s="326" t="s">
        <v>176</v>
      </c>
      <c r="H5" s="332" t="s">
        <v>317</v>
      </c>
      <c r="I5" s="332" t="s">
        <v>322</v>
      </c>
      <c r="J5" s="332" t="s">
        <v>46</v>
      </c>
      <c r="K5" s="332"/>
      <c r="L5" s="332"/>
      <c r="M5" s="332"/>
      <c r="N5" s="332"/>
      <c r="O5" s="332"/>
      <c r="P5" s="332"/>
    </row>
    <row r="6" spans="1:16" s="28" customFormat="1" ht="18.75" customHeight="1">
      <c r="A6" s="328"/>
      <c r="B6" s="328"/>
      <c r="C6" s="328"/>
      <c r="D6" s="330"/>
      <c r="E6" s="332"/>
      <c r="F6" s="332"/>
      <c r="G6" s="326"/>
      <c r="H6" s="332"/>
      <c r="I6" s="332"/>
      <c r="J6" s="332" t="s">
        <v>81</v>
      </c>
      <c r="K6" s="332" t="s">
        <v>76</v>
      </c>
      <c r="L6" s="130" t="s">
        <v>194</v>
      </c>
      <c r="M6" s="335" t="s">
        <v>82</v>
      </c>
      <c r="N6" s="336"/>
      <c r="O6" s="332" t="s">
        <v>77</v>
      </c>
      <c r="P6" s="332"/>
    </row>
    <row r="7" spans="1:16" s="28" customFormat="1" ht="19.5" customHeight="1">
      <c r="A7" s="328"/>
      <c r="B7" s="328"/>
      <c r="C7" s="328"/>
      <c r="D7" s="330"/>
      <c r="E7" s="332"/>
      <c r="F7" s="332"/>
      <c r="G7" s="326"/>
      <c r="H7" s="332"/>
      <c r="I7" s="332"/>
      <c r="J7" s="332"/>
      <c r="K7" s="332"/>
      <c r="L7" s="333" t="s">
        <v>195</v>
      </c>
      <c r="M7" s="337"/>
      <c r="N7" s="338"/>
      <c r="O7" s="332"/>
      <c r="P7" s="332"/>
    </row>
    <row r="8" spans="1:16" s="28" customFormat="1" ht="42.75" customHeight="1">
      <c r="A8" s="328"/>
      <c r="B8" s="328"/>
      <c r="C8" s="328"/>
      <c r="D8" s="331"/>
      <c r="E8" s="332"/>
      <c r="F8" s="332"/>
      <c r="G8" s="326"/>
      <c r="H8" s="332"/>
      <c r="I8" s="332"/>
      <c r="J8" s="332"/>
      <c r="K8" s="332"/>
      <c r="L8" s="334"/>
      <c r="M8" s="339"/>
      <c r="N8" s="340"/>
      <c r="O8" s="332"/>
      <c r="P8" s="332"/>
    </row>
    <row r="9" spans="1:16" ht="9" customHeight="1">
      <c r="A9" s="29">
        <v>1</v>
      </c>
      <c r="B9" s="29">
        <v>2</v>
      </c>
      <c r="C9" s="29">
        <v>3</v>
      </c>
      <c r="D9" s="29">
        <v>4</v>
      </c>
      <c r="E9" s="29">
        <v>4</v>
      </c>
      <c r="F9" s="29">
        <v>5</v>
      </c>
      <c r="G9" s="29">
        <v>8</v>
      </c>
      <c r="H9" s="29">
        <v>9</v>
      </c>
      <c r="I9" s="29">
        <v>10</v>
      </c>
      <c r="J9" s="29">
        <v>11</v>
      </c>
      <c r="K9" s="29">
        <v>12</v>
      </c>
      <c r="L9" s="29">
        <v>13</v>
      </c>
      <c r="M9" s="406">
        <v>14</v>
      </c>
      <c r="N9" s="407"/>
      <c r="O9" s="29">
        <v>15</v>
      </c>
      <c r="P9" s="29">
        <v>16</v>
      </c>
    </row>
    <row r="10" spans="1:16" ht="181.5" customHeight="1" hidden="1">
      <c r="A10" s="131" t="s">
        <v>43</v>
      </c>
      <c r="B10" s="132">
        <v>900</v>
      </c>
      <c r="C10" s="132">
        <v>90001</v>
      </c>
      <c r="D10" s="133">
        <v>6010</v>
      </c>
      <c r="E10" s="134" t="s">
        <v>196</v>
      </c>
      <c r="F10" s="135">
        <v>0</v>
      </c>
      <c r="G10" s="135">
        <v>0</v>
      </c>
      <c r="H10" s="135"/>
      <c r="I10" s="135"/>
      <c r="J10" s="135">
        <v>0</v>
      </c>
      <c r="K10" s="135">
        <v>0</v>
      </c>
      <c r="L10" s="135">
        <v>0</v>
      </c>
      <c r="M10" s="31" t="s">
        <v>74</v>
      </c>
      <c r="N10" s="136"/>
      <c r="O10" s="135"/>
      <c r="P10" s="135" t="s">
        <v>0</v>
      </c>
    </row>
    <row r="11" spans="1:16" ht="72.75" customHeight="1">
      <c r="A11" s="131" t="s">
        <v>43</v>
      </c>
      <c r="B11" s="132">
        <v>900</v>
      </c>
      <c r="C11" s="132">
        <v>90001</v>
      </c>
      <c r="D11" s="133">
        <v>6010</v>
      </c>
      <c r="E11" s="270" t="s">
        <v>169</v>
      </c>
      <c r="F11" s="271">
        <v>80000</v>
      </c>
      <c r="G11" s="271">
        <v>80000</v>
      </c>
      <c r="H11" s="271">
        <v>0</v>
      </c>
      <c r="I11" s="271">
        <v>0</v>
      </c>
      <c r="J11" s="271">
        <v>80000</v>
      </c>
      <c r="K11" s="271">
        <v>0</v>
      </c>
      <c r="L11" s="271">
        <v>0</v>
      </c>
      <c r="M11" s="31" t="s">
        <v>74</v>
      </c>
      <c r="N11" s="272"/>
      <c r="O11" s="271"/>
      <c r="P11" s="135" t="s">
        <v>0</v>
      </c>
    </row>
    <row r="12" spans="1:16" ht="22.5" customHeight="1">
      <c r="A12" s="408" t="s">
        <v>80</v>
      </c>
      <c r="B12" s="408"/>
      <c r="C12" s="408"/>
      <c r="D12" s="408"/>
      <c r="E12" s="408"/>
      <c r="F12" s="271">
        <f>SUM(F10:F11)</f>
        <v>80000</v>
      </c>
      <c r="G12" s="271">
        <f aca="true" t="shared" si="0" ref="G12:O12">SUM(G10:G11)</f>
        <v>80000</v>
      </c>
      <c r="H12" s="271">
        <f t="shared" si="0"/>
        <v>0</v>
      </c>
      <c r="I12" s="271">
        <v>0</v>
      </c>
      <c r="J12" s="271">
        <f t="shared" si="0"/>
        <v>80000</v>
      </c>
      <c r="K12" s="271">
        <f t="shared" si="0"/>
        <v>0</v>
      </c>
      <c r="L12" s="271">
        <f t="shared" si="0"/>
        <v>0</v>
      </c>
      <c r="M12" s="135"/>
      <c r="N12" s="271">
        <f t="shared" si="0"/>
        <v>0</v>
      </c>
      <c r="O12" s="271">
        <f t="shared" si="0"/>
        <v>0</v>
      </c>
      <c r="P12" s="32" t="s">
        <v>63</v>
      </c>
    </row>
    <row r="14" spans="1:13" ht="11.25">
      <c r="A14" s="27" t="s">
        <v>13</v>
      </c>
      <c r="M14" s="27" t="s">
        <v>1</v>
      </c>
    </row>
    <row r="15" ht="11.25">
      <c r="A15" s="27" t="s">
        <v>14</v>
      </c>
    </row>
    <row r="16" ht="11.25">
      <c r="A16" s="27" t="s">
        <v>15</v>
      </c>
    </row>
    <row r="17" ht="11.25">
      <c r="A17" s="27" t="s">
        <v>16</v>
      </c>
    </row>
    <row r="18" ht="11.25">
      <c r="A18" s="27" t="s">
        <v>17</v>
      </c>
    </row>
  </sheetData>
  <sheetProtection/>
  <mergeCells count="21">
    <mergeCell ref="M9:N9"/>
    <mergeCell ref="A12:E12"/>
    <mergeCell ref="H5:H8"/>
    <mergeCell ref="I5:I8"/>
    <mergeCell ref="O6:O8"/>
    <mergeCell ref="M6:N8"/>
    <mergeCell ref="F4:F8"/>
    <mergeCell ref="J5:O5"/>
    <mergeCell ref="G4:O4"/>
    <mergeCell ref="K6:K8"/>
    <mergeCell ref="G5:G8"/>
    <mergeCell ref="O1:P1"/>
    <mergeCell ref="A2:P2"/>
    <mergeCell ref="A4:A8"/>
    <mergeCell ref="B4:B8"/>
    <mergeCell ref="C4:C8"/>
    <mergeCell ref="D4:D8"/>
    <mergeCell ref="E4:E8"/>
    <mergeCell ref="J6:J8"/>
    <mergeCell ref="P4:P8"/>
    <mergeCell ref="L7:L8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F7" sqref="AF7"/>
    </sheetView>
  </sheetViews>
  <sheetFormatPr defaultColWidth="9.00390625" defaultRowHeight="12.75"/>
  <cols>
    <col min="1" max="1" width="6.875" style="49" customWidth="1"/>
    <col min="2" max="2" width="4.375" style="49" customWidth="1"/>
    <col min="3" max="3" width="4.625" style="49" customWidth="1"/>
    <col min="4" max="4" width="3.00390625" style="49" customWidth="1"/>
    <col min="5" max="5" width="5.125" style="49" customWidth="1"/>
    <col min="6" max="6" width="5.625" style="49" customWidth="1"/>
    <col min="7" max="7" width="3.25390625" style="49" customWidth="1"/>
    <col min="8" max="8" width="5.75390625" style="49" customWidth="1"/>
    <col min="9" max="9" width="6.125" style="49" customWidth="1"/>
    <col min="10" max="10" width="3.125" style="49" customWidth="1"/>
    <col min="11" max="11" width="5.25390625" style="49" customWidth="1"/>
    <col min="12" max="12" width="6.00390625" style="49" customWidth="1"/>
    <col min="13" max="13" width="3.625" style="49" customWidth="1"/>
    <col min="14" max="14" width="6.25390625" style="49" customWidth="1"/>
    <col min="15" max="15" width="6.375" style="49" customWidth="1"/>
    <col min="16" max="16" width="5.375" style="49" customWidth="1"/>
    <col min="17" max="17" width="6.25390625" style="49" customWidth="1"/>
    <col min="18" max="18" width="6.00390625" style="49" customWidth="1"/>
    <col min="19" max="19" width="6.375" style="49" customWidth="1"/>
    <col min="20" max="20" width="6.625" style="49" customWidth="1"/>
    <col min="21" max="22" width="6.375" style="49" customWidth="1"/>
    <col min="23" max="23" width="3.25390625" style="49" customWidth="1"/>
    <col min="24" max="24" width="6.25390625" style="50" customWidth="1"/>
    <col min="25" max="25" width="6.875" style="50" customWidth="1"/>
    <col min="26" max="26" width="5.375" style="50" customWidth="1"/>
    <col min="27" max="27" width="6.125" style="50" customWidth="1"/>
    <col min="28" max="16384" width="9.125" style="50" customWidth="1"/>
  </cols>
  <sheetData>
    <row r="1" spans="1:27" s="301" customFormat="1" ht="14.25" customHeight="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55" t="s">
        <v>341</v>
      </c>
      <c r="Y1" s="431"/>
      <c r="Z1" s="431"/>
      <c r="AA1" s="431"/>
    </row>
    <row r="2" spans="1:27" s="301" customFormat="1" ht="24.75" customHeight="1">
      <c r="A2" s="433" t="s">
        <v>342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</row>
    <row r="3" spans="1:27" s="301" customFormat="1" ht="21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0"/>
      <c r="O3" s="300"/>
      <c r="P3" s="300"/>
      <c r="Q3" s="300"/>
      <c r="R3" s="300"/>
      <c r="S3" s="300"/>
      <c r="T3" s="300"/>
      <c r="U3" s="300"/>
      <c r="V3" s="300"/>
      <c r="W3" s="300"/>
      <c r="Y3" s="432" t="s">
        <v>266</v>
      </c>
      <c r="Z3" s="432"/>
      <c r="AA3" s="432"/>
    </row>
    <row r="4" spans="1:27" s="303" customFormat="1" ht="11.25">
      <c r="A4" s="412" t="s">
        <v>60</v>
      </c>
      <c r="B4" s="412" t="s">
        <v>38</v>
      </c>
      <c r="C4" s="412" t="s">
        <v>39</v>
      </c>
      <c r="D4" s="412" t="s">
        <v>40</v>
      </c>
      <c r="E4" s="412" t="s">
        <v>267</v>
      </c>
      <c r="F4" s="412" t="s">
        <v>330</v>
      </c>
      <c r="G4" s="412" t="s">
        <v>322</v>
      </c>
      <c r="H4" s="412" t="s">
        <v>268</v>
      </c>
      <c r="I4" s="412" t="s">
        <v>330</v>
      </c>
      <c r="J4" s="412" t="s">
        <v>322</v>
      </c>
      <c r="K4" s="415" t="s">
        <v>269</v>
      </c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7"/>
    </row>
    <row r="5" spans="1:27" s="303" customFormat="1" ht="11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2" t="s">
        <v>270</v>
      </c>
      <c r="L5" s="412" t="s">
        <v>330</v>
      </c>
      <c r="M5" s="412" t="s">
        <v>322</v>
      </c>
      <c r="N5" s="430" t="s">
        <v>269</v>
      </c>
      <c r="O5" s="430"/>
      <c r="P5" s="430"/>
      <c r="Q5" s="430"/>
      <c r="R5" s="430"/>
      <c r="S5" s="430"/>
      <c r="T5" s="430"/>
      <c r="U5" s="412" t="s">
        <v>271</v>
      </c>
      <c r="V5" s="412" t="s">
        <v>330</v>
      </c>
      <c r="W5" s="412" t="s">
        <v>322</v>
      </c>
      <c r="X5" s="427" t="s">
        <v>269</v>
      </c>
      <c r="Y5" s="428"/>
      <c r="Z5" s="428"/>
      <c r="AA5" s="429"/>
    </row>
    <row r="6" spans="1:27" s="303" customFormat="1" ht="21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5" t="s">
        <v>272</v>
      </c>
      <c r="O6" s="417"/>
      <c r="P6" s="412" t="s">
        <v>273</v>
      </c>
      <c r="Q6" s="412" t="s">
        <v>274</v>
      </c>
      <c r="R6" s="412" t="s">
        <v>275</v>
      </c>
      <c r="S6" s="412" t="s">
        <v>276</v>
      </c>
      <c r="T6" s="412" t="s">
        <v>277</v>
      </c>
      <c r="U6" s="413"/>
      <c r="V6" s="413"/>
      <c r="W6" s="413"/>
      <c r="X6" s="415" t="s">
        <v>278</v>
      </c>
      <c r="Y6" s="304" t="s">
        <v>42</v>
      </c>
      <c r="Z6" s="430" t="s">
        <v>279</v>
      </c>
      <c r="AA6" s="430" t="s">
        <v>280</v>
      </c>
    </row>
    <row r="7" spans="1:27" s="303" customFormat="1" ht="60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306" t="s">
        <v>281</v>
      </c>
      <c r="O7" s="306" t="s">
        <v>282</v>
      </c>
      <c r="P7" s="414"/>
      <c r="Q7" s="414"/>
      <c r="R7" s="414"/>
      <c r="S7" s="414"/>
      <c r="T7" s="414"/>
      <c r="U7" s="414"/>
      <c r="V7" s="414"/>
      <c r="W7" s="414"/>
      <c r="X7" s="430"/>
      <c r="Y7" s="305" t="s">
        <v>283</v>
      </c>
      <c r="Z7" s="430"/>
      <c r="AA7" s="430"/>
    </row>
    <row r="8" spans="1:27" s="301" customFormat="1" ht="6" customHeight="1">
      <c r="A8" s="307">
        <v>1</v>
      </c>
      <c r="B8" s="307">
        <v>2</v>
      </c>
      <c r="C8" s="307">
        <v>3</v>
      </c>
      <c r="D8" s="307">
        <v>4</v>
      </c>
      <c r="E8" s="307">
        <v>5</v>
      </c>
      <c r="F8" s="307">
        <v>6</v>
      </c>
      <c r="G8" s="307">
        <v>7</v>
      </c>
      <c r="H8" s="307">
        <v>8</v>
      </c>
      <c r="I8" s="307">
        <v>9</v>
      </c>
      <c r="J8" s="307">
        <v>10</v>
      </c>
      <c r="K8" s="307">
        <v>11</v>
      </c>
      <c r="L8" s="307">
        <v>12</v>
      </c>
      <c r="M8" s="307">
        <v>13</v>
      </c>
      <c r="N8" s="307">
        <v>14</v>
      </c>
      <c r="O8" s="307">
        <v>15</v>
      </c>
      <c r="P8" s="307">
        <v>16</v>
      </c>
      <c r="Q8" s="307">
        <v>17</v>
      </c>
      <c r="R8" s="307">
        <v>18</v>
      </c>
      <c r="S8" s="307">
        <v>19</v>
      </c>
      <c r="T8" s="307">
        <v>20</v>
      </c>
      <c r="U8" s="307">
        <v>21</v>
      </c>
      <c r="V8" s="307">
        <v>22</v>
      </c>
      <c r="W8" s="307">
        <v>23</v>
      </c>
      <c r="X8" s="307">
        <v>24</v>
      </c>
      <c r="Y8" s="307">
        <v>25</v>
      </c>
      <c r="Z8" s="307">
        <v>26</v>
      </c>
      <c r="AA8" s="307">
        <v>27</v>
      </c>
    </row>
    <row r="9" spans="1:27" s="301" customFormat="1" ht="35.25" customHeight="1">
      <c r="A9" s="418" t="s">
        <v>284</v>
      </c>
      <c r="B9" s="419"/>
      <c r="C9" s="420"/>
      <c r="D9" s="308"/>
      <c r="E9" s="309">
        <f aca="true" t="shared" si="0" ref="E9:AA9">SUM(E10:E11)</f>
        <v>0</v>
      </c>
      <c r="F9" s="309">
        <v>0</v>
      </c>
      <c r="G9" s="309">
        <v>0</v>
      </c>
      <c r="H9" s="309">
        <f t="shared" si="0"/>
        <v>0</v>
      </c>
      <c r="I9" s="309">
        <v>0</v>
      </c>
      <c r="J9" s="309">
        <v>0</v>
      </c>
      <c r="K9" s="309">
        <f t="shared" si="0"/>
        <v>0</v>
      </c>
      <c r="L9" s="309">
        <v>0</v>
      </c>
      <c r="M9" s="309">
        <v>0</v>
      </c>
      <c r="N9" s="309">
        <f t="shared" si="0"/>
        <v>0</v>
      </c>
      <c r="O9" s="309">
        <f t="shared" si="0"/>
        <v>0</v>
      </c>
      <c r="P9" s="309">
        <f t="shared" si="0"/>
        <v>0</v>
      </c>
      <c r="Q9" s="309">
        <f t="shared" si="0"/>
        <v>0</v>
      </c>
      <c r="R9" s="309">
        <f t="shared" si="0"/>
        <v>0</v>
      </c>
      <c r="S9" s="309">
        <f t="shared" si="0"/>
        <v>0</v>
      </c>
      <c r="T9" s="309">
        <f t="shared" si="0"/>
        <v>0</v>
      </c>
      <c r="U9" s="309">
        <f t="shared" si="0"/>
        <v>0</v>
      </c>
      <c r="V9" s="309">
        <v>0</v>
      </c>
      <c r="W9" s="309">
        <v>0</v>
      </c>
      <c r="X9" s="309">
        <f t="shared" si="0"/>
        <v>0</v>
      </c>
      <c r="Y9" s="309">
        <f t="shared" si="0"/>
        <v>0</v>
      </c>
      <c r="Z9" s="309">
        <f t="shared" si="0"/>
        <v>0</v>
      </c>
      <c r="AA9" s="309">
        <f t="shared" si="0"/>
        <v>0</v>
      </c>
    </row>
    <row r="10" spans="1:27" s="301" customFormat="1" ht="8.25" customHeight="1">
      <c r="A10" s="310"/>
      <c r="B10" s="310"/>
      <c r="C10" s="310"/>
      <c r="D10" s="311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</row>
    <row r="11" spans="1:27" s="301" customFormat="1" ht="7.5" customHeight="1">
      <c r="A11" s="310"/>
      <c r="B11" s="310"/>
      <c r="C11" s="310"/>
      <c r="D11" s="311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3"/>
      <c r="Y11" s="313"/>
      <c r="Z11" s="313"/>
      <c r="AA11" s="313"/>
    </row>
    <row r="12" spans="1:27" s="301" customFormat="1" ht="37.5" customHeight="1">
      <c r="A12" s="424" t="s">
        <v>285</v>
      </c>
      <c r="B12" s="425"/>
      <c r="C12" s="426"/>
      <c r="D12" s="314"/>
      <c r="E12" s="309">
        <f aca="true" t="shared" si="1" ref="E12:AA12">SUM(E13:E14)</f>
        <v>0</v>
      </c>
      <c r="F12" s="309">
        <v>0</v>
      </c>
      <c r="G12" s="309">
        <v>0</v>
      </c>
      <c r="H12" s="309">
        <f t="shared" si="1"/>
        <v>0</v>
      </c>
      <c r="I12" s="309">
        <v>0</v>
      </c>
      <c r="J12" s="309">
        <v>0</v>
      </c>
      <c r="K12" s="309">
        <f t="shared" si="1"/>
        <v>0</v>
      </c>
      <c r="L12" s="309">
        <v>0</v>
      </c>
      <c r="M12" s="309">
        <v>0</v>
      </c>
      <c r="N12" s="309">
        <v>0</v>
      </c>
      <c r="O12" s="309">
        <f t="shared" si="1"/>
        <v>0</v>
      </c>
      <c r="P12" s="309">
        <f t="shared" si="1"/>
        <v>0</v>
      </c>
      <c r="Q12" s="309">
        <f t="shared" si="1"/>
        <v>0</v>
      </c>
      <c r="R12" s="309">
        <f t="shared" si="1"/>
        <v>0</v>
      </c>
      <c r="S12" s="309">
        <f t="shared" si="1"/>
        <v>0</v>
      </c>
      <c r="T12" s="309">
        <f t="shared" si="1"/>
        <v>0</v>
      </c>
      <c r="U12" s="309">
        <f t="shared" si="1"/>
        <v>0</v>
      </c>
      <c r="V12" s="309">
        <v>0</v>
      </c>
      <c r="W12" s="309">
        <v>0</v>
      </c>
      <c r="X12" s="309">
        <f t="shared" si="1"/>
        <v>0</v>
      </c>
      <c r="Y12" s="309">
        <f t="shared" si="1"/>
        <v>0</v>
      </c>
      <c r="Z12" s="309">
        <f t="shared" si="1"/>
        <v>0</v>
      </c>
      <c r="AA12" s="309">
        <f t="shared" si="1"/>
        <v>0</v>
      </c>
    </row>
    <row r="13" spans="1:27" s="301" customFormat="1" ht="9.75" customHeight="1">
      <c r="A13" s="310"/>
      <c r="B13" s="310"/>
      <c r="C13" s="310"/>
      <c r="D13" s="311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3"/>
      <c r="Y13" s="313"/>
      <c r="Z13" s="313"/>
      <c r="AA13" s="313"/>
    </row>
    <row r="14" spans="1:27" s="301" customFormat="1" ht="8.25" customHeight="1">
      <c r="A14" s="310"/>
      <c r="B14" s="310"/>
      <c r="C14" s="310"/>
      <c r="D14" s="311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3"/>
      <c r="Y14" s="313"/>
      <c r="Z14" s="313"/>
      <c r="AA14" s="313"/>
    </row>
    <row r="15" spans="1:27" s="301" customFormat="1" ht="45" customHeight="1">
      <c r="A15" s="421" t="s">
        <v>286</v>
      </c>
      <c r="B15" s="422"/>
      <c r="C15" s="423"/>
      <c r="D15" s="315"/>
      <c r="E15" s="309">
        <f aca="true" t="shared" si="2" ref="E15:AA15">SUM(E16:E17)</f>
        <v>0</v>
      </c>
      <c r="F15" s="309">
        <v>0</v>
      </c>
      <c r="G15" s="309">
        <v>0</v>
      </c>
      <c r="H15" s="309">
        <f t="shared" si="2"/>
        <v>300000</v>
      </c>
      <c r="I15" s="309">
        <v>0</v>
      </c>
      <c r="J15" s="309">
        <v>0</v>
      </c>
      <c r="K15" s="309">
        <f t="shared" si="2"/>
        <v>0</v>
      </c>
      <c r="L15" s="309">
        <v>0</v>
      </c>
      <c r="M15" s="309">
        <v>0</v>
      </c>
      <c r="N15" s="309">
        <f t="shared" si="2"/>
        <v>0</v>
      </c>
      <c r="O15" s="309">
        <f t="shared" si="2"/>
        <v>0</v>
      </c>
      <c r="P15" s="309">
        <f t="shared" si="2"/>
        <v>0</v>
      </c>
      <c r="Q15" s="309">
        <f t="shared" si="2"/>
        <v>0</v>
      </c>
      <c r="R15" s="309">
        <f t="shared" si="2"/>
        <v>0</v>
      </c>
      <c r="S15" s="309">
        <f t="shared" si="2"/>
        <v>0</v>
      </c>
      <c r="T15" s="309">
        <f t="shared" si="2"/>
        <v>0</v>
      </c>
      <c r="U15" s="309">
        <f t="shared" si="2"/>
        <v>300000</v>
      </c>
      <c r="V15" s="309">
        <v>0</v>
      </c>
      <c r="W15" s="309">
        <v>0</v>
      </c>
      <c r="X15" s="309">
        <f t="shared" si="2"/>
        <v>300000</v>
      </c>
      <c r="Y15" s="309">
        <f t="shared" si="2"/>
        <v>0</v>
      </c>
      <c r="Z15" s="309">
        <f t="shared" si="2"/>
        <v>0</v>
      </c>
      <c r="AA15" s="309">
        <f t="shared" si="2"/>
        <v>0</v>
      </c>
    </row>
    <row r="16" spans="1:27" s="301" customFormat="1" ht="182.25" customHeight="1">
      <c r="A16" s="316" t="s">
        <v>287</v>
      </c>
      <c r="B16" s="317">
        <v>600</v>
      </c>
      <c r="C16" s="317">
        <v>60014</v>
      </c>
      <c r="D16" s="318">
        <v>6300</v>
      </c>
      <c r="E16" s="319">
        <v>0</v>
      </c>
      <c r="F16" s="319">
        <v>0</v>
      </c>
      <c r="G16" s="319">
        <v>0</v>
      </c>
      <c r="H16" s="319">
        <v>300000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319">
        <v>0</v>
      </c>
      <c r="R16" s="319">
        <v>0</v>
      </c>
      <c r="S16" s="319">
        <v>0</v>
      </c>
      <c r="T16" s="319">
        <v>0</v>
      </c>
      <c r="U16" s="319">
        <v>300000</v>
      </c>
      <c r="V16" s="319">
        <v>0</v>
      </c>
      <c r="W16" s="319">
        <v>0</v>
      </c>
      <c r="X16" s="320">
        <v>300000</v>
      </c>
      <c r="Y16" s="320">
        <v>0</v>
      </c>
      <c r="Z16" s="320">
        <v>0</v>
      </c>
      <c r="AA16" s="320">
        <v>0</v>
      </c>
    </row>
    <row r="17" spans="1:27" s="301" customFormat="1" ht="42.75" customHeight="1" hidden="1">
      <c r="A17" s="321"/>
      <c r="B17" s="322"/>
      <c r="C17" s="322"/>
      <c r="D17" s="318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20"/>
      <c r="Y17" s="320"/>
      <c r="Z17" s="320"/>
      <c r="AA17" s="320"/>
    </row>
    <row r="18" spans="1:27" s="302" customFormat="1" ht="17.25" customHeight="1">
      <c r="A18" s="409" t="s">
        <v>80</v>
      </c>
      <c r="B18" s="410"/>
      <c r="C18" s="411"/>
      <c r="D18" s="323"/>
      <c r="E18" s="324">
        <f aca="true" t="shared" si="3" ref="E18:AA18">SUM(E9,E12,E15)</f>
        <v>0</v>
      </c>
      <c r="F18" s="324">
        <v>0</v>
      </c>
      <c r="G18" s="324">
        <v>0</v>
      </c>
      <c r="H18" s="324">
        <f t="shared" si="3"/>
        <v>300000</v>
      </c>
      <c r="I18" s="324">
        <v>0</v>
      </c>
      <c r="J18" s="324">
        <v>0</v>
      </c>
      <c r="K18" s="324">
        <f t="shared" si="3"/>
        <v>0</v>
      </c>
      <c r="L18" s="324">
        <v>0</v>
      </c>
      <c r="M18" s="324">
        <v>0</v>
      </c>
      <c r="N18" s="324">
        <f t="shared" si="3"/>
        <v>0</v>
      </c>
      <c r="O18" s="324">
        <f t="shared" si="3"/>
        <v>0</v>
      </c>
      <c r="P18" s="324">
        <f t="shared" si="3"/>
        <v>0</v>
      </c>
      <c r="Q18" s="324">
        <f t="shared" si="3"/>
        <v>0</v>
      </c>
      <c r="R18" s="324">
        <f t="shared" si="3"/>
        <v>0</v>
      </c>
      <c r="S18" s="324">
        <f t="shared" si="3"/>
        <v>0</v>
      </c>
      <c r="T18" s="324">
        <f t="shared" si="3"/>
        <v>0</v>
      </c>
      <c r="U18" s="324">
        <f t="shared" si="3"/>
        <v>300000</v>
      </c>
      <c r="V18" s="324">
        <v>0</v>
      </c>
      <c r="W18" s="324">
        <v>0</v>
      </c>
      <c r="X18" s="324">
        <f t="shared" si="3"/>
        <v>300000</v>
      </c>
      <c r="Y18" s="324">
        <f t="shared" si="3"/>
        <v>0</v>
      </c>
      <c r="Z18" s="324">
        <f t="shared" si="3"/>
        <v>0</v>
      </c>
      <c r="AA18" s="324">
        <f t="shared" si="3"/>
        <v>0</v>
      </c>
    </row>
    <row r="19" spans="1:23" s="301" customFormat="1" ht="12.75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</row>
    <row r="20" spans="1:23" s="301" customFormat="1" ht="12.75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</row>
    <row r="21" spans="1:23" s="301" customFormat="1" ht="12.75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</row>
    <row r="22" spans="1:23" s="301" customFormat="1" ht="12.75">
      <c r="A22" s="300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</row>
    <row r="23" spans="1:23" s="301" customFormat="1" ht="12.7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</row>
    <row r="24" spans="1:23" s="301" customFormat="1" ht="12.75">
      <c r="A24" s="300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1:23" s="301" customFormat="1" ht="12.75">
      <c r="A25" s="300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</row>
    <row r="26" spans="1:23" s="301" customFormat="1" ht="12.75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</row>
    <row r="27" spans="1:23" s="301" customFormat="1" ht="12.75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</row>
    <row r="28" spans="1:23" s="301" customFormat="1" ht="12.7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</row>
  </sheetData>
  <sheetProtection/>
  <mergeCells count="35">
    <mergeCell ref="X1:AA1"/>
    <mergeCell ref="Y3:AA3"/>
    <mergeCell ref="AA6:AA7"/>
    <mergeCell ref="Z6:Z7"/>
    <mergeCell ref="A2:AA2"/>
    <mergeCell ref="C4:C7"/>
    <mergeCell ref="D4:D7"/>
    <mergeCell ref="E4:E7"/>
    <mergeCell ref="S6:S7"/>
    <mergeCell ref="X6:X7"/>
    <mergeCell ref="V5:V7"/>
    <mergeCell ref="W5:W7"/>
    <mergeCell ref="N6:O6"/>
    <mergeCell ref="P6:P7"/>
    <mergeCell ref="J4:J7"/>
    <mergeCell ref="A9:C9"/>
    <mergeCell ref="A15:C15"/>
    <mergeCell ref="A12:C12"/>
    <mergeCell ref="A4:A7"/>
    <mergeCell ref="B4:B7"/>
    <mergeCell ref="K4:AA4"/>
    <mergeCell ref="U5:U7"/>
    <mergeCell ref="L5:L7"/>
    <mergeCell ref="M5:M7"/>
    <mergeCell ref="K5:K7"/>
    <mergeCell ref="X5:AA5"/>
    <mergeCell ref="Q6:Q7"/>
    <mergeCell ref="N5:T5"/>
    <mergeCell ref="R6:R7"/>
    <mergeCell ref="T6:T7"/>
    <mergeCell ref="A18:C18"/>
    <mergeCell ref="F4:F7"/>
    <mergeCell ref="G4:G7"/>
    <mergeCell ref="I4:I7"/>
    <mergeCell ref="H4:H7"/>
  </mergeCells>
  <printOptions horizontalCentered="1"/>
  <pageMargins left="0.1968503937007874" right="0.1968503937007874" top="0.5905511811023623" bottom="0.3937007874015748" header="0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">
      <selection activeCell="L17" sqref="L17"/>
    </sheetView>
  </sheetViews>
  <sheetFormatPr defaultColWidth="9.00390625" defaultRowHeight="12.75"/>
  <cols>
    <col min="1" max="1" width="3.75390625" style="1" customWidth="1"/>
    <col min="2" max="2" width="5.00390625" style="1" customWidth="1"/>
    <col min="3" max="3" width="8.375" style="1" customWidth="1"/>
    <col min="4" max="4" width="6.00390625" style="1" customWidth="1"/>
    <col min="5" max="5" width="36.625" style="1" customWidth="1"/>
    <col min="6" max="6" width="12.25390625" style="1" customWidth="1"/>
    <col min="7" max="7" width="11.625" style="1" customWidth="1"/>
    <col min="8" max="8" width="10.125" style="1" customWidth="1"/>
    <col min="9" max="16384" width="9.125" style="1" customWidth="1"/>
  </cols>
  <sheetData>
    <row r="1" spans="5:6" ht="1.5" customHeight="1" hidden="1">
      <c r="E1" s="441"/>
      <c r="F1" s="442"/>
    </row>
    <row r="2" spans="1:8" ht="28.5" customHeight="1">
      <c r="A2" s="443"/>
      <c r="B2" s="444"/>
      <c r="C2" s="444"/>
      <c r="D2" s="444"/>
      <c r="E2" s="444"/>
      <c r="F2" s="444"/>
      <c r="G2" s="440" t="s">
        <v>325</v>
      </c>
      <c r="H2" s="440"/>
    </row>
    <row r="3" spans="1:10" ht="19.5" customHeight="1">
      <c r="A3" s="445" t="s">
        <v>326</v>
      </c>
      <c r="B3" s="445"/>
      <c r="C3" s="445"/>
      <c r="D3" s="445"/>
      <c r="E3" s="445"/>
      <c r="F3" s="445"/>
      <c r="G3" s="445"/>
      <c r="H3" s="445"/>
      <c r="I3" s="118"/>
      <c r="J3" s="118"/>
    </row>
    <row r="4" spans="6:8" ht="19.5" customHeight="1">
      <c r="F4" s="5"/>
      <c r="H4" s="5" t="s">
        <v>59</v>
      </c>
    </row>
    <row r="5" spans="1:8" s="81" customFormat="1" ht="29.25" customHeight="1">
      <c r="A5" s="245" t="s">
        <v>69</v>
      </c>
      <c r="B5" s="245" t="s">
        <v>38</v>
      </c>
      <c r="C5" s="245" t="s">
        <v>39</v>
      </c>
      <c r="D5" s="253" t="s">
        <v>40</v>
      </c>
      <c r="E5" s="245" t="s">
        <v>101</v>
      </c>
      <c r="F5" s="245" t="s">
        <v>61</v>
      </c>
      <c r="G5" s="252" t="s">
        <v>321</v>
      </c>
      <c r="H5" s="266" t="s">
        <v>324</v>
      </c>
    </row>
    <row r="6" spans="1:8" ht="10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259">
        <v>7</v>
      </c>
      <c r="H6" s="259">
        <v>8</v>
      </c>
    </row>
    <row r="7" spans="1:8" ht="18.75" customHeight="1">
      <c r="A7" s="435" t="s">
        <v>88</v>
      </c>
      <c r="B7" s="436"/>
      <c r="C7" s="436"/>
      <c r="D7" s="436"/>
      <c r="E7" s="437"/>
      <c r="F7" s="262">
        <f>SUM(F8:F17)</f>
        <v>75000</v>
      </c>
      <c r="G7" s="262">
        <f>SUM(G8:G17)</f>
        <v>37500</v>
      </c>
      <c r="H7" s="84">
        <f>ROUND(((G7/F7)*100),2)</f>
        <v>50</v>
      </c>
    </row>
    <row r="8" spans="1:8" ht="19.5" customHeight="1" hidden="1">
      <c r="A8" s="10" t="s">
        <v>43</v>
      </c>
      <c r="B8" s="11">
        <v>801</v>
      </c>
      <c r="C8" s="11">
        <v>80101</v>
      </c>
      <c r="D8" s="11">
        <v>2590</v>
      </c>
      <c r="E8" s="371" t="s">
        <v>164</v>
      </c>
      <c r="F8" s="72"/>
      <c r="G8" s="260"/>
      <c r="H8" s="260"/>
    </row>
    <row r="9" spans="1:8" ht="20.25" customHeight="1" hidden="1">
      <c r="A9" s="10" t="s">
        <v>44</v>
      </c>
      <c r="B9" s="11">
        <v>801</v>
      </c>
      <c r="C9" s="11">
        <v>80103</v>
      </c>
      <c r="D9" s="11">
        <v>2590</v>
      </c>
      <c r="E9" s="438"/>
      <c r="F9" s="72"/>
      <c r="G9" s="260"/>
      <c r="H9" s="260"/>
    </row>
    <row r="10" spans="1:8" ht="19.5" customHeight="1" hidden="1">
      <c r="A10" s="10" t="s">
        <v>45</v>
      </c>
      <c r="B10" s="11">
        <v>801</v>
      </c>
      <c r="C10" s="11">
        <v>80106</v>
      </c>
      <c r="D10" s="11">
        <v>2590</v>
      </c>
      <c r="E10" s="439"/>
      <c r="F10" s="72"/>
      <c r="G10" s="260"/>
      <c r="H10" s="260"/>
    </row>
    <row r="11" spans="1:8" ht="20.25" customHeight="1" hidden="1">
      <c r="A11" s="10" t="s">
        <v>37</v>
      </c>
      <c r="B11" s="11">
        <v>801</v>
      </c>
      <c r="C11" s="11">
        <v>80101</v>
      </c>
      <c r="D11" s="11">
        <v>2590</v>
      </c>
      <c r="E11" s="371" t="s">
        <v>165</v>
      </c>
      <c r="F11" s="72"/>
      <c r="G11" s="260"/>
      <c r="H11" s="260"/>
    </row>
    <row r="12" spans="1:8" ht="20.25" customHeight="1" hidden="1">
      <c r="A12" s="10" t="s">
        <v>47</v>
      </c>
      <c r="B12" s="11">
        <v>801</v>
      </c>
      <c r="C12" s="11">
        <v>80103</v>
      </c>
      <c r="D12" s="11">
        <v>2590</v>
      </c>
      <c r="E12" s="438"/>
      <c r="F12" s="72"/>
      <c r="G12" s="260"/>
      <c r="H12" s="260"/>
    </row>
    <row r="13" spans="1:8" ht="22.5" customHeight="1" hidden="1">
      <c r="A13" s="10" t="s">
        <v>50</v>
      </c>
      <c r="B13" s="11">
        <v>801</v>
      </c>
      <c r="C13" s="11">
        <v>80106</v>
      </c>
      <c r="D13" s="11">
        <v>2590</v>
      </c>
      <c r="E13" s="439"/>
      <c r="F13" s="72"/>
      <c r="G13" s="260"/>
      <c r="H13" s="260"/>
    </row>
    <row r="14" spans="1:8" ht="21.75" customHeight="1" hidden="1">
      <c r="A14" s="10" t="s">
        <v>161</v>
      </c>
      <c r="B14" s="11">
        <v>801</v>
      </c>
      <c r="C14" s="11">
        <v>80101</v>
      </c>
      <c r="D14" s="11">
        <v>2590</v>
      </c>
      <c r="E14" s="371" t="s">
        <v>166</v>
      </c>
      <c r="F14" s="72"/>
      <c r="G14" s="260"/>
      <c r="H14" s="260"/>
    </row>
    <row r="15" spans="1:8" ht="21" customHeight="1" hidden="1">
      <c r="A15" s="10" t="s">
        <v>167</v>
      </c>
      <c r="B15" s="11">
        <v>801</v>
      </c>
      <c r="C15" s="11">
        <v>80103</v>
      </c>
      <c r="D15" s="11">
        <v>2590</v>
      </c>
      <c r="E15" s="438"/>
      <c r="F15" s="72"/>
      <c r="G15" s="260"/>
      <c r="H15" s="260"/>
    </row>
    <row r="16" spans="1:8" ht="19.5" customHeight="1" hidden="1">
      <c r="A16" s="10" t="s">
        <v>168</v>
      </c>
      <c r="B16" s="11">
        <v>801</v>
      </c>
      <c r="C16" s="11">
        <v>80106</v>
      </c>
      <c r="D16" s="11">
        <v>2590</v>
      </c>
      <c r="E16" s="439"/>
      <c r="F16" s="72"/>
      <c r="G16" s="260"/>
      <c r="H16" s="260"/>
    </row>
    <row r="17" spans="1:8" ht="41.25" customHeight="1">
      <c r="A17" s="10" t="s">
        <v>43</v>
      </c>
      <c r="B17" s="11">
        <v>921</v>
      </c>
      <c r="C17" s="11">
        <v>92116</v>
      </c>
      <c r="D17" s="11">
        <v>2480</v>
      </c>
      <c r="E17" s="34" t="s">
        <v>87</v>
      </c>
      <c r="F17" s="72">
        <v>75000</v>
      </c>
      <c r="G17" s="260">
        <v>37500</v>
      </c>
      <c r="H17" s="260">
        <f aca="true" t="shared" si="0" ref="H17:H28">ROUND(((G17/F17)*100),2)</f>
        <v>50</v>
      </c>
    </row>
    <row r="18" spans="1:8" ht="32.25" customHeight="1">
      <c r="A18" s="435" t="s">
        <v>89</v>
      </c>
      <c r="B18" s="436"/>
      <c r="C18" s="436"/>
      <c r="D18" s="436"/>
      <c r="E18" s="437"/>
      <c r="F18" s="262">
        <f>SUM(F19:F27)</f>
        <v>1300716</v>
      </c>
      <c r="G18" s="262">
        <f>SUM(G19:G27)</f>
        <v>619747</v>
      </c>
      <c r="H18" s="84">
        <f t="shared" si="0"/>
        <v>47.65</v>
      </c>
    </row>
    <row r="19" spans="1:8" ht="19.5" customHeight="1">
      <c r="A19" s="10" t="s">
        <v>43</v>
      </c>
      <c r="B19" s="11">
        <v>801</v>
      </c>
      <c r="C19" s="11">
        <v>80101</v>
      </c>
      <c r="D19" s="11">
        <v>2590</v>
      </c>
      <c r="E19" s="371" t="s">
        <v>164</v>
      </c>
      <c r="F19" s="72">
        <v>293298</v>
      </c>
      <c r="G19" s="260">
        <v>136158</v>
      </c>
      <c r="H19" s="260">
        <f t="shared" si="0"/>
        <v>46.42</v>
      </c>
    </row>
    <row r="20" spans="1:8" ht="20.25" customHeight="1">
      <c r="A20" s="10" t="s">
        <v>44</v>
      </c>
      <c r="B20" s="11">
        <v>801</v>
      </c>
      <c r="C20" s="11">
        <v>80103</v>
      </c>
      <c r="D20" s="11">
        <v>2590</v>
      </c>
      <c r="E20" s="438"/>
      <c r="F20" s="72">
        <v>116063</v>
      </c>
      <c r="G20" s="260">
        <v>56646</v>
      </c>
      <c r="H20" s="260">
        <f t="shared" si="0"/>
        <v>48.81</v>
      </c>
    </row>
    <row r="21" spans="1:8" ht="19.5" customHeight="1">
      <c r="A21" s="10" t="s">
        <v>45</v>
      </c>
      <c r="B21" s="11">
        <v>801</v>
      </c>
      <c r="C21" s="11">
        <v>80106</v>
      </c>
      <c r="D21" s="11">
        <v>2590</v>
      </c>
      <c r="E21" s="439"/>
      <c r="F21" s="72">
        <v>54617</v>
      </c>
      <c r="G21" s="260">
        <v>33646</v>
      </c>
      <c r="H21" s="260">
        <f t="shared" si="0"/>
        <v>61.6</v>
      </c>
    </row>
    <row r="22" spans="1:8" ht="20.25" customHeight="1">
      <c r="A22" s="10" t="s">
        <v>37</v>
      </c>
      <c r="B22" s="11">
        <v>801</v>
      </c>
      <c r="C22" s="11">
        <v>80101</v>
      </c>
      <c r="D22" s="11">
        <v>2590</v>
      </c>
      <c r="E22" s="371" t="s">
        <v>165</v>
      </c>
      <c r="F22" s="72">
        <v>388398</v>
      </c>
      <c r="G22" s="260">
        <v>183120</v>
      </c>
      <c r="H22" s="260">
        <f t="shared" si="0"/>
        <v>47.15</v>
      </c>
    </row>
    <row r="23" spans="1:8" ht="20.25" customHeight="1">
      <c r="A23" s="10" t="s">
        <v>47</v>
      </c>
      <c r="B23" s="11">
        <v>801</v>
      </c>
      <c r="C23" s="11">
        <v>80103</v>
      </c>
      <c r="D23" s="11">
        <v>2590</v>
      </c>
      <c r="E23" s="438"/>
      <c r="F23" s="72">
        <v>102415</v>
      </c>
      <c r="G23" s="260">
        <v>49983</v>
      </c>
      <c r="H23" s="260">
        <f t="shared" si="0"/>
        <v>48.8</v>
      </c>
    </row>
    <row r="24" spans="1:8" ht="22.5" customHeight="1">
      <c r="A24" s="10" t="s">
        <v>50</v>
      </c>
      <c r="B24" s="11">
        <v>801</v>
      </c>
      <c r="C24" s="11">
        <v>80106</v>
      </c>
      <c r="D24" s="11">
        <v>2590</v>
      </c>
      <c r="E24" s="439"/>
      <c r="F24" s="72">
        <v>78510</v>
      </c>
      <c r="G24" s="260">
        <v>41367</v>
      </c>
      <c r="H24" s="260">
        <f t="shared" si="0"/>
        <v>52.69</v>
      </c>
    </row>
    <row r="25" spans="1:8" ht="21.75" customHeight="1">
      <c r="A25" s="10" t="s">
        <v>161</v>
      </c>
      <c r="B25" s="11">
        <v>801</v>
      </c>
      <c r="C25" s="11">
        <v>80101</v>
      </c>
      <c r="D25" s="11">
        <v>2590</v>
      </c>
      <c r="E25" s="371" t="s">
        <v>166</v>
      </c>
      <c r="F25" s="72">
        <v>147936</v>
      </c>
      <c r="G25" s="260">
        <v>60516</v>
      </c>
      <c r="H25" s="260">
        <f t="shared" si="0"/>
        <v>40.91</v>
      </c>
    </row>
    <row r="26" spans="1:8" ht="21" customHeight="1">
      <c r="A26" s="10" t="s">
        <v>167</v>
      </c>
      <c r="B26" s="11">
        <v>801</v>
      </c>
      <c r="C26" s="11">
        <v>80103</v>
      </c>
      <c r="D26" s="11">
        <v>2590</v>
      </c>
      <c r="E26" s="438"/>
      <c r="F26" s="72">
        <v>88755</v>
      </c>
      <c r="G26" s="260">
        <v>43317</v>
      </c>
      <c r="H26" s="260">
        <f t="shared" si="0"/>
        <v>48.81</v>
      </c>
    </row>
    <row r="27" spans="1:8" ht="19.5" customHeight="1">
      <c r="A27" s="10" t="s">
        <v>168</v>
      </c>
      <c r="B27" s="11">
        <v>801</v>
      </c>
      <c r="C27" s="11">
        <v>80106</v>
      </c>
      <c r="D27" s="11">
        <v>2590</v>
      </c>
      <c r="E27" s="439"/>
      <c r="F27" s="72">
        <v>30724</v>
      </c>
      <c r="G27" s="260">
        <v>14994</v>
      </c>
      <c r="H27" s="260">
        <f t="shared" si="0"/>
        <v>48.8</v>
      </c>
    </row>
    <row r="28" spans="1:8" s="33" customFormat="1" ht="30" customHeight="1">
      <c r="A28" s="376" t="s">
        <v>80</v>
      </c>
      <c r="B28" s="434"/>
      <c r="C28" s="434"/>
      <c r="D28" s="434"/>
      <c r="E28" s="377"/>
      <c r="F28" s="268">
        <f>SUM(F7,F18)</f>
        <v>1375716</v>
      </c>
      <c r="G28" s="268">
        <f>SUM(G7,G18)</f>
        <v>657247</v>
      </c>
      <c r="H28" s="84">
        <f t="shared" si="0"/>
        <v>47.77</v>
      </c>
    </row>
  </sheetData>
  <sheetProtection/>
  <mergeCells count="13">
    <mergeCell ref="G2:H2"/>
    <mergeCell ref="E1:F1"/>
    <mergeCell ref="A2:F2"/>
    <mergeCell ref="A3:H3"/>
    <mergeCell ref="A28:E28"/>
    <mergeCell ref="A7:E7"/>
    <mergeCell ref="A18:E18"/>
    <mergeCell ref="E19:E21"/>
    <mergeCell ref="E22:E24"/>
    <mergeCell ref="E25:E27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33">
      <selection activeCell="J39" sqref="J39"/>
    </sheetView>
  </sheetViews>
  <sheetFormatPr defaultColWidth="9.00390625" defaultRowHeight="12.75"/>
  <cols>
    <col min="1" max="1" width="3.375" style="27" customWidth="1"/>
    <col min="2" max="2" width="3.875" style="27" customWidth="1"/>
    <col min="3" max="3" width="5.75390625" style="27" customWidth="1"/>
    <col min="4" max="4" width="21.375" style="27" customWidth="1"/>
    <col min="5" max="5" width="10.875" style="67" customWidth="1"/>
    <col min="6" max="6" width="11.25390625" style="67" customWidth="1"/>
    <col min="7" max="7" width="10.75390625" style="67" customWidth="1"/>
    <col min="8" max="8" width="9.375" style="67" customWidth="1"/>
    <col min="9" max="9" width="9.875" style="67" customWidth="1"/>
    <col min="10" max="10" width="9.375" style="67" customWidth="1"/>
    <col min="11" max="11" width="12.00390625" style="67" customWidth="1"/>
    <col min="12" max="12" width="2.875" style="27" customWidth="1"/>
    <col min="13" max="13" width="10.625" style="67" customWidth="1"/>
    <col min="14" max="14" width="11.875" style="67" customWidth="1"/>
    <col min="15" max="15" width="15.25390625" style="27" customWidth="1"/>
    <col min="16" max="16384" width="9.125" style="27" customWidth="1"/>
  </cols>
  <sheetData>
    <row r="1" spans="13:15" ht="15.75" customHeight="1">
      <c r="M1" s="482" t="s">
        <v>338</v>
      </c>
      <c r="N1" s="483"/>
      <c r="O1" s="483"/>
    </row>
    <row r="2" spans="1:15" ht="11.25">
      <c r="A2" s="327" t="s">
        <v>340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ht="9" customHeight="1">
      <c r="A3" s="26"/>
      <c r="B3" s="26"/>
      <c r="C3" s="26"/>
      <c r="D3" s="26"/>
      <c r="E3" s="65"/>
      <c r="F3" s="65"/>
      <c r="G3" s="65"/>
      <c r="H3" s="65"/>
      <c r="I3" s="65"/>
      <c r="J3" s="65"/>
      <c r="K3" s="65"/>
      <c r="L3" s="26"/>
      <c r="M3" s="65"/>
      <c r="N3" s="65"/>
      <c r="O3" s="4" t="s">
        <v>59</v>
      </c>
    </row>
    <row r="4" spans="1:15" s="78" customFormat="1" ht="12" customHeight="1">
      <c r="A4" s="446" t="s">
        <v>69</v>
      </c>
      <c r="B4" s="446" t="s">
        <v>38</v>
      </c>
      <c r="C4" s="446" t="s">
        <v>58</v>
      </c>
      <c r="D4" s="447" t="s">
        <v>92</v>
      </c>
      <c r="E4" s="448" t="s">
        <v>70</v>
      </c>
      <c r="F4" s="449" t="s">
        <v>75</v>
      </c>
      <c r="G4" s="450"/>
      <c r="H4" s="450"/>
      <c r="I4" s="450"/>
      <c r="J4" s="450"/>
      <c r="K4" s="450"/>
      <c r="L4" s="450"/>
      <c r="M4" s="450"/>
      <c r="N4" s="451"/>
      <c r="O4" s="447" t="s">
        <v>73</v>
      </c>
    </row>
    <row r="5" spans="1:15" s="78" customFormat="1" ht="12" customHeight="1">
      <c r="A5" s="446"/>
      <c r="B5" s="446"/>
      <c r="C5" s="446"/>
      <c r="D5" s="447"/>
      <c r="E5" s="448"/>
      <c r="F5" s="452" t="s">
        <v>176</v>
      </c>
      <c r="G5" s="480" t="s">
        <v>317</v>
      </c>
      <c r="H5" s="480" t="s">
        <v>318</v>
      </c>
      <c r="I5" s="447" t="s">
        <v>46</v>
      </c>
      <c r="J5" s="447"/>
      <c r="K5" s="447"/>
      <c r="L5" s="447"/>
      <c r="M5" s="447"/>
      <c r="N5" s="447"/>
      <c r="O5" s="447"/>
    </row>
    <row r="6" spans="1:15" s="78" customFormat="1" ht="12.75" customHeight="1">
      <c r="A6" s="446"/>
      <c r="B6" s="446"/>
      <c r="C6" s="446"/>
      <c r="D6" s="447"/>
      <c r="E6" s="448"/>
      <c r="F6" s="452"/>
      <c r="G6" s="487"/>
      <c r="H6" s="487"/>
      <c r="I6" s="448" t="s">
        <v>81</v>
      </c>
      <c r="J6" s="448" t="s">
        <v>76</v>
      </c>
      <c r="K6" s="79" t="s">
        <v>42</v>
      </c>
      <c r="L6" s="474" t="s">
        <v>82</v>
      </c>
      <c r="M6" s="475"/>
      <c r="N6" s="448" t="s">
        <v>77</v>
      </c>
      <c r="O6" s="447"/>
    </row>
    <row r="7" spans="1:15" s="78" customFormat="1" ht="9.75" customHeight="1">
      <c r="A7" s="446"/>
      <c r="B7" s="446"/>
      <c r="C7" s="446"/>
      <c r="D7" s="447"/>
      <c r="E7" s="448"/>
      <c r="F7" s="452"/>
      <c r="G7" s="487"/>
      <c r="H7" s="487"/>
      <c r="I7" s="448"/>
      <c r="J7" s="448"/>
      <c r="K7" s="480" t="s">
        <v>339</v>
      </c>
      <c r="L7" s="476"/>
      <c r="M7" s="477"/>
      <c r="N7" s="448"/>
      <c r="O7" s="447"/>
    </row>
    <row r="8" spans="1:15" s="28" customFormat="1" ht="48.75" customHeight="1">
      <c r="A8" s="446"/>
      <c r="B8" s="446"/>
      <c r="C8" s="446"/>
      <c r="D8" s="447"/>
      <c r="E8" s="448"/>
      <c r="F8" s="452"/>
      <c r="G8" s="481"/>
      <c r="H8" s="481"/>
      <c r="I8" s="448"/>
      <c r="J8" s="448"/>
      <c r="K8" s="481"/>
      <c r="L8" s="478"/>
      <c r="M8" s="479"/>
      <c r="N8" s="448"/>
      <c r="O8" s="447"/>
    </row>
    <row r="9" spans="1:15" ht="9" customHeight="1">
      <c r="A9" s="29">
        <v>1</v>
      </c>
      <c r="B9" s="29">
        <v>2</v>
      </c>
      <c r="C9" s="29">
        <v>3</v>
      </c>
      <c r="D9" s="29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9">
        <v>11</v>
      </c>
      <c r="L9" s="472">
        <v>12</v>
      </c>
      <c r="M9" s="473"/>
      <c r="N9" s="68">
        <v>13</v>
      </c>
      <c r="O9" s="68">
        <v>14</v>
      </c>
    </row>
    <row r="10" spans="1:15" ht="12" customHeight="1">
      <c r="A10" s="464" t="s">
        <v>112</v>
      </c>
      <c r="B10" s="465"/>
      <c r="C10" s="465"/>
      <c r="D10" s="466"/>
      <c r="E10" s="68"/>
      <c r="F10" s="68"/>
      <c r="G10" s="68"/>
      <c r="H10" s="68"/>
      <c r="I10" s="68"/>
      <c r="J10" s="68"/>
      <c r="K10" s="69"/>
      <c r="L10" s="69"/>
      <c r="M10" s="74"/>
      <c r="N10" s="68"/>
      <c r="O10" s="77"/>
    </row>
    <row r="11" spans="1:15" s="60" customFormat="1" ht="28.5" customHeight="1">
      <c r="A11" s="467">
        <v>1</v>
      </c>
      <c r="B11" s="470">
        <v>10</v>
      </c>
      <c r="C11" s="458">
        <v>1010</v>
      </c>
      <c r="D11" s="461" t="s">
        <v>193</v>
      </c>
      <c r="E11" s="453">
        <v>1470111</v>
      </c>
      <c r="F11" s="453">
        <v>109397</v>
      </c>
      <c r="G11" s="484">
        <v>0</v>
      </c>
      <c r="H11" s="484">
        <f>ROUND(((G11/F11)*100),2)</f>
        <v>0</v>
      </c>
      <c r="I11" s="453">
        <v>96777</v>
      </c>
      <c r="J11" s="453">
        <v>0</v>
      </c>
      <c r="K11" s="453">
        <v>0</v>
      </c>
      <c r="L11" s="58" t="s">
        <v>33</v>
      </c>
      <c r="M11" s="234">
        <v>0</v>
      </c>
      <c r="N11" s="453">
        <v>12620</v>
      </c>
      <c r="O11" s="456" t="s">
        <v>0</v>
      </c>
    </row>
    <row r="12" spans="1:15" s="60" customFormat="1" ht="27" customHeight="1">
      <c r="A12" s="468"/>
      <c r="B12" s="471"/>
      <c r="C12" s="459"/>
      <c r="D12" s="462"/>
      <c r="E12" s="454"/>
      <c r="F12" s="454"/>
      <c r="G12" s="485"/>
      <c r="H12" s="485"/>
      <c r="I12" s="454"/>
      <c r="J12" s="454"/>
      <c r="K12" s="454"/>
      <c r="L12" s="58" t="s">
        <v>34</v>
      </c>
      <c r="M12" s="234">
        <v>0</v>
      </c>
      <c r="N12" s="454"/>
      <c r="O12" s="457"/>
    </row>
    <row r="13" spans="1:15" s="60" customFormat="1" ht="30.75" customHeight="1">
      <c r="A13" s="468"/>
      <c r="B13" s="471"/>
      <c r="C13" s="459"/>
      <c r="D13" s="462"/>
      <c r="E13" s="454"/>
      <c r="F13" s="454"/>
      <c r="G13" s="485"/>
      <c r="H13" s="485"/>
      <c r="I13" s="454"/>
      <c r="J13" s="454"/>
      <c r="K13" s="454"/>
      <c r="L13" s="235" t="s">
        <v>35</v>
      </c>
      <c r="M13" s="234">
        <v>0</v>
      </c>
      <c r="N13" s="454"/>
      <c r="O13" s="457"/>
    </row>
    <row r="14" spans="1:15" s="60" customFormat="1" ht="32.25" customHeight="1">
      <c r="A14" s="469"/>
      <c r="B14" s="471"/>
      <c r="C14" s="460"/>
      <c r="D14" s="463"/>
      <c r="E14" s="455"/>
      <c r="F14" s="455"/>
      <c r="G14" s="486"/>
      <c r="H14" s="486"/>
      <c r="I14" s="455"/>
      <c r="J14" s="455"/>
      <c r="K14" s="455"/>
      <c r="L14" s="58" t="s">
        <v>36</v>
      </c>
      <c r="M14" s="234">
        <v>0</v>
      </c>
      <c r="N14" s="455"/>
      <c r="O14" s="457"/>
    </row>
    <row r="15" spans="1:15" s="60" customFormat="1" ht="24.75" customHeight="1">
      <c r="A15" s="467">
        <v>2</v>
      </c>
      <c r="B15" s="470">
        <v>10</v>
      </c>
      <c r="C15" s="458">
        <v>1010</v>
      </c>
      <c r="D15" s="461" t="s">
        <v>265</v>
      </c>
      <c r="E15" s="453">
        <v>1204445.35</v>
      </c>
      <c r="F15" s="453">
        <v>780937.04</v>
      </c>
      <c r="G15" s="484">
        <v>749542.62</v>
      </c>
      <c r="H15" s="484">
        <f>ROUND(((G15/F15)*100),2)</f>
        <v>95.98</v>
      </c>
      <c r="I15" s="453">
        <v>260779</v>
      </c>
      <c r="J15" s="453">
        <v>236530</v>
      </c>
      <c r="K15" s="453">
        <v>0</v>
      </c>
      <c r="L15" s="58" t="s">
        <v>33</v>
      </c>
      <c r="M15" s="234">
        <v>0</v>
      </c>
      <c r="N15" s="453">
        <v>283628.04</v>
      </c>
      <c r="O15" s="456" t="s">
        <v>0</v>
      </c>
    </row>
    <row r="16" spans="1:15" s="60" customFormat="1" ht="25.5" customHeight="1">
      <c r="A16" s="468"/>
      <c r="B16" s="471"/>
      <c r="C16" s="459"/>
      <c r="D16" s="462"/>
      <c r="E16" s="454"/>
      <c r="F16" s="454"/>
      <c r="G16" s="485"/>
      <c r="H16" s="485"/>
      <c r="I16" s="454"/>
      <c r="J16" s="454"/>
      <c r="K16" s="454"/>
      <c r="L16" s="58" t="s">
        <v>34</v>
      </c>
      <c r="M16" s="234">
        <v>0</v>
      </c>
      <c r="N16" s="454"/>
      <c r="O16" s="457"/>
    </row>
    <row r="17" spans="1:15" s="60" customFormat="1" ht="24" customHeight="1">
      <c r="A17" s="468"/>
      <c r="B17" s="471"/>
      <c r="C17" s="459"/>
      <c r="D17" s="462"/>
      <c r="E17" s="454"/>
      <c r="F17" s="454"/>
      <c r="G17" s="485"/>
      <c r="H17" s="485"/>
      <c r="I17" s="454"/>
      <c r="J17" s="454"/>
      <c r="K17" s="454"/>
      <c r="L17" s="58" t="s">
        <v>35</v>
      </c>
      <c r="M17" s="234">
        <v>0</v>
      </c>
      <c r="N17" s="454"/>
      <c r="O17" s="457"/>
    </row>
    <row r="18" spans="1:15" s="60" customFormat="1" ht="22.5" customHeight="1">
      <c r="A18" s="469"/>
      <c r="B18" s="471"/>
      <c r="C18" s="460"/>
      <c r="D18" s="463"/>
      <c r="E18" s="455"/>
      <c r="F18" s="455"/>
      <c r="G18" s="486"/>
      <c r="H18" s="486"/>
      <c r="I18" s="455"/>
      <c r="J18" s="455"/>
      <c r="K18" s="455"/>
      <c r="L18" s="58" t="s">
        <v>36</v>
      </c>
      <c r="M18" s="234">
        <v>0</v>
      </c>
      <c r="N18" s="455"/>
      <c r="O18" s="457"/>
    </row>
    <row r="19" spans="1:15" s="60" customFormat="1" ht="39" customHeight="1">
      <c r="A19" s="467">
        <v>3</v>
      </c>
      <c r="B19" s="470">
        <v>10</v>
      </c>
      <c r="C19" s="458">
        <v>1010</v>
      </c>
      <c r="D19" s="461" t="s">
        <v>192</v>
      </c>
      <c r="E19" s="453">
        <v>511048</v>
      </c>
      <c r="F19" s="453">
        <v>500985</v>
      </c>
      <c r="G19" s="484">
        <v>0</v>
      </c>
      <c r="H19" s="484">
        <f>ROUND(((G19/F19)*100),2)</f>
        <v>0</v>
      </c>
      <c r="I19" s="453">
        <v>70000</v>
      </c>
      <c r="J19" s="453">
        <v>221827</v>
      </c>
      <c r="K19" s="453">
        <v>0</v>
      </c>
      <c r="L19" s="58" t="s">
        <v>33</v>
      </c>
      <c r="M19" s="234">
        <v>0</v>
      </c>
      <c r="N19" s="453">
        <v>209158</v>
      </c>
      <c r="O19" s="456" t="s">
        <v>0</v>
      </c>
    </row>
    <row r="20" spans="1:15" s="60" customFormat="1" ht="28.5" customHeight="1">
      <c r="A20" s="468"/>
      <c r="B20" s="471"/>
      <c r="C20" s="459"/>
      <c r="D20" s="462"/>
      <c r="E20" s="454"/>
      <c r="F20" s="454"/>
      <c r="G20" s="485"/>
      <c r="H20" s="485"/>
      <c r="I20" s="454"/>
      <c r="J20" s="454"/>
      <c r="K20" s="454"/>
      <c r="L20" s="58" t="s">
        <v>34</v>
      </c>
      <c r="M20" s="234">
        <v>0</v>
      </c>
      <c r="N20" s="454"/>
      <c r="O20" s="457"/>
    </row>
    <row r="21" spans="1:15" s="60" customFormat="1" ht="30" customHeight="1">
      <c r="A21" s="468"/>
      <c r="B21" s="471"/>
      <c r="C21" s="459"/>
      <c r="D21" s="462"/>
      <c r="E21" s="454"/>
      <c r="F21" s="454"/>
      <c r="G21" s="485"/>
      <c r="H21" s="485"/>
      <c r="I21" s="454"/>
      <c r="J21" s="454"/>
      <c r="K21" s="454"/>
      <c r="L21" s="58" t="s">
        <v>35</v>
      </c>
      <c r="M21" s="234">
        <v>0</v>
      </c>
      <c r="N21" s="454"/>
      <c r="O21" s="457"/>
    </row>
    <row r="22" spans="1:15" s="60" customFormat="1" ht="41.25" customHeight="1">
      <c r="A22" s="469"/>
      <c r="B22" s="471"/>
      <c r="C22" s="460"/>
      <c r="D22" s="463"/>
      <c r="E22" s="455"/>
      <c r="F22" s="455"/>
      <c r="G22" s="486"/>
      <c r="H22" s="486"/>
      <c r="I22" s="455"/>
      <c r="J22" s="455"/>
      <c r="K22" s="455"/>
      <c r="L22" s="58" t="s">
        <v>36</v>
      </c>
      <c r="M22" s="234">
        <v>0</v>
      </c>
      <c r="N22" s="455"/>
      <c r="O22" s="457"/>
    </row>
    <row r="23" spans="1:15" s="60" customFormat="1" ht="119.25" customHeight="1">
      <c r="A23" s="233">
        <v>4</v>
      </c>
      <c r="B23" s="75">
        <v>10</v>
      </c>
      <c r="C23" s="76">
        <v>1010</v>
      </c>
      <c r="D23" s="236" t="s">
        <v>191</v>
      </c>
      <c r="E23" s="66">
        <v>601972</v>
      </c>
      <c r="F23" s="66">
        <v>591916</v>
      </c>
      <c r="G23" s="294">
        <v>0</v>
      </c>
      <c r="H23" s="294">
        <f>ROUND(((G23/F23)*100),2)</f>
        <v>0</v>
      </c>
      <c r="I23" s="66">
        <v>64184</v>
      </c>
      <c r="J23" s="66">
        <v>308295</v>
      </c>
      <c r="K23" s="66">
        <v>0</v>
      </c>
      <c r="L23" s="58" t="s">
        <v>74</v>
      </c>
      <c r="M23" s="66">
        <v>0</v>
      </c>
      <c r="N23" s="66">
        <v>219437</v>
      </c>
      <c r="O23" s="73" t="s">
        <v>0</v>
      </c>
    </row>
    <row r="24" spans="1:15" s="153" customFormat="1" ht="48.75" customHeight="1">
      <c r="A24" s="86">
        <v>5</v>
      </c>
      <c r="B24" s="75">
        <v>10</v>
      </c>
      <c r="C24" s="76">
        <v>1041</v>
      </c>
      <c r="D24" s="88" t="s">
        <v>223</v>
      </c>
      <c r="E24" s="89">
        <v>104800</v>
      </c>
      <c r="F24" s="89">
        <v>101000</v>
      </c>
      <c r="G24" s="295">
        <v>0</v>
      </c>
      <c r="H24" s="294">
        <f>ROUND(((G24/F24)*100),2)</f>
        <v>0</v>
      </c>
      <c r="I24" s="89">
        <v>80000</v>
      </c>
      <c r="J24" s="89">
        <v>0</v>
      </c>
      <c r="K24" s="89">
        <v>0</v>
      </c>
      <c r="L24" s="90" t="s">
        <v>74</v>
      </c>
      <c r="M24" s="89">
        <v>0</v>
      </c>
      <c r="N24" s="89">
        <v>21000</v>
      </c>
      <c r="O24" s="91" t="s">
        <v>0</v>
      </c>
    </row>
    <row r="25" spans="1:15" s="92" customFormat="1" ht="65.25" customHeight="1">
      <c r="A25" s="86">
        <v>6</v>
      </c>
      <c r="B25" s="87">
        <v>720</v>
      </c>
      <c r="C25" s="87">
        <v>72095</v>
      </c>
      <c r="D25" s="88" t="s">
        <v>107</v>
      </c>
      <c r="E25" s="89">
        <v>84967.66</v>
      </c>
      <c r="F25" s="89">
        <v>84967.66</v>
      </c>
      <c r="G25" s="295">
        <v>7500</v>
      </c>
      <c r="H25" s="294">
        <f>ROUND(((G25/F25)*100),2)</f>
        <v>8.83</v>
      </c>
      <c r="I25" s="89">
        <v>19882.69</v>
      </c>
      <c r="J25" s="89">
        <v>0</v>
      </c>
      <c r="K25" s="89">
        <v>0</v>
      </c>
      <c r="L25" s="90" t="s">
        <v>74</v>
      </c>
      <c r="M25" s="89">
        <v>0</v>
      </c>
      <c r="N25" s="89">
        <v>65084.97</v>
      </c>
      <c r="O25" s="91" t="s">
        <v>0</v>
      </c>
    </row>
    <row r="26" spans="1:15" s="92" customFormat="1" ht="48" customHeight="1">
      <c r="A26" s="86">
        <v>7</v>
      </c>
      <c r="B26" s="87">
        <v>720</v>
      </c>
      <c r="C26" s="87">
        <v>72095</v>
      </c>
      <c r="D26" s="88" t="s">
        <v>108</v>
      </c>
      <c r="E26" s="89">
        <v>93488.48</v>
      </c>
      <c r="F26" s="89">
        <v>48009.23</v>
      </c>
      <c r="G26" s="295">
        <v>20280.24</v>
      </c>
      <c r="H26" s="294">
        <f>ROUND(((G26/F26)*100),2)</f>
        <v>42.24</v>
      </c>
      <c r="I26" s="89">
        <v>9176.31</v>
      </c>
      <c r="J26" s="89">
        <v>0</v>
      </c>
      <c r="K26" s="89">
        <v>0</v>
      </c>
      <c r="L26" s="90" t="s">
        <v>74</v>
      </c>
      <c r="M26" s="89">
        <v>0</v>
      </c>
      <c r="N26" s="89">
        <v>38832.92</v>
      </c>
      <c r="O26" s="91" t="s">
        <v>0</v>
      </c>
    </row>
    <row r="27" spans="1:15" s="92" customFormat="1" ht="43.5" customHeight="1">
      <c r="A27" s="86">
        <v>8</v>
      </c>
      <c r="B27" s="87">
        <v>600</v>
      </c>
      <c r="C27" s="87">
        <v>60016</v>
      </c>
      <c r="D27" s="88" t="s">
        <v>299</v>
      </c>
      <c r="E27" s="89">
        <v>120000</v>
      </c>
      <c r="F27" s="89">
        <v>50000</v>
      </c>
      <c r="G27" s="295">
        <v>0</v>
      </c>
      <c r="H27" s="294">
        <f>ROUND(((G27/F27)*100),2)</f>
        <v>0</v>
      </c>
      <c r="I27" s="89">
        <v>50000</v>
      </c>
      <c r="J27" s="89">
        <v>0</v>
      </c>
      <c r="K27" s="89">
        <v>0</v>
      </c>
      <c r="L27" s="90" t="s">
        <v>74</v>
      </c>
      <c r="M27" s="89">
        <v>0</v>
      </c>
      <c r="N27" s="89">
        <v>0</v>
      </c>
      <c r="O27" s="91" t="s">
        <v>0</v>
      </c>
    </row>
    <row r="28" spans="1:15" s="92" customFormat="1" ht="90.75" customHeight="1">
      <c r="A28" s="86">
        <v>9</v>
      </c>
      <c r="B28" s="87">
        <v>900</v>
      </c>
      <c r="C28" s="87">
        <v>90001</v>
      </c>
      <c r="D28" s="88" t="s">
        <v>215</v>
      </c>
      <c r="E28" s="89">
        <v>2890000</v>
      </c>
      <c r="F28" s="89">
        <v>0</v>
      </c>
      <c r="G28" s="295">
        <v>0</v>
      </c>
      <c r="H28" s="294">
        <v>0</v>
      </c>
      <c r="I28" s="89">
        <v>0</v>
      </c>
      <c r="J28" s="89">
        <v>0</v>
      </c>
      <c r="K28" s="89">
        <v>0</v>
      </c>
      <c r="L28" s="90" t="s">
        <v>74</v>
      </c>
      <c r="M28" s="89">
        <v>0</v>
      </c>
      <c r="N28" s="89">
        <v>0</v>
      </c>
      <c r="O28" s="91" t="s">
        <v>0</v>
      </c>
    </row>
    <row r="29" spans="1:15" s="60" customFormat="1" ht="17.25" customHeight="1">
      <c r="A29" s="408" t="s">
        <v>213</v>
      </c>
      <c r="B29" s="408"/>
      <c r="C29" s="408"/>
      <c r="D29" s="408"/>
      <c r="E29" s="66">
        <f>SUM(E11:E28)</f>
        <v>7080832.49</v>
      </c>
      <c r="F29" s="66">
        <f aca="true" t="shared" si="0" ref="F29:N29">SUM(F11:F28)</f>
        <v>2267211.93</v>
      </c>
      <c r="G29" s="66">
        <f t="shared" si="0"/>
        <v>777322.86</v>
      </c>
      <c r="H29" s="294">
        <f>ROUND(((G29/F29)*100),2)</f>
        <v>34.29</v>
      </c>
      <c r="I29" s="66">
        <f t="shared" si="0"/>
        <v>650799</v>
      </c>
      <c r="J29" s="66">
        <f t="shared" si="0"/>
        <v>766652</v>
      </c>
      <c r="K29" s="66">
        <f t="shared" si="0"/>
        <v>0</v>
      </c>
      <c r="L29" s="70"/>
      <c r="M29" s="66">
        <f t="shared" si="0"/>
        <v>0</v>
      </c>
      <c r="N29" s="66">
        <f t="shared" si="0"/>
        <v>849760.93</v>
      </c>
      <c r="O29" s="32" t="s">
        <v>63</v>
      </c>
    </row>
    <row r="30" spans="1:15" ht="11.25" customHeight="1">
      <c r="A30" s="464" t="s">
        <v>209</v>
      </c>
      <c r="B30" s="465"/>
      <c r="C30" s="465"/>
      <c r="D30" s="466"/>
      <c r="E30" s="66"/>
      <c r="F30" s="68"/>
      <c r="G30" s="293"/>
      <c r="H30" s="293"/>
      <c r="I30" s="68"/>
      <c r="J30" s="68"/>
      <c r="K30" s="69"/>
      <c r="L30" s="69"/>
      <c r="M30" s="74"/>
      <c r="N30" s="68"/>
      <c r="O30" s="77"/>
    </row>
    <row r="31" spans="1:15" s="60" customFormat="1" ht="31.5" customHeight="1">
      <c r="A31" s="32">
        <v>1</v>
      </c>
      <c r="B31" s="59">
        <v>853</v>
      </c>
      <c r="C31" s="59">
        <v>85395</v>
      </c>
      <c r="D31" s="61" t="s">
        <v>210</v>
      </c>
      <c r="E31" s="66">
        <v>29280</v>
      </c>
      <c r="F31" s="66">
        <v>7241.41</v>
      </c>
      <c r="G31" s="66">
        <v>7199.99</v>
      </c>
      <c r="H31" s="294">
        <f aca="true" t="shared" si="1" ref="H31:H41">ROUND(((G31/F31)*100),2)</f>
        <v>99.43</v>
      </c>
      <c r="I31" s="66">
        <v>0</v>
      </c>
      <c r="J31" s="66">
        <v>0</v>
      </c>
      <c r="K31" s="66">
        <v>0</v>
      </c>
      <c r="L31" s="58" t="s">
        <v>74</v>
      </c>
      <c r="M31" s="204">
        <v>1086.21</v>
      </c>
      <c r="N31" s="66">
        <v>6155.2</v>
      </c>
      <c r="O31" s="73" t="s">
        <v>0</v>
      </c>
    </row>
    <row r="32" spans="1:15" s="60" customFormat="1" ht="38.25" customHeight="1">
      <c r="A32" s="32">
        <v>2</v>
      </c>
      <c r="B32" s="59">
        <v>801</v>
      </c>
      <c r="C32" s="59">
        <v>80113</v>
      </c>
      <c r="D32" s="61" t="s">
        <v>106</v>
      </c>
      <c r="E32" s="66">
        <v>321000</v>
      </c>
      <c r="F32" s="66">
        <v>60000</v>
      </c>
      <c r="G32" s="66">
        <v>43890.3</v>
      </c>
      <c r="H32" s="294">
        <f t="shared" si="1"/>
        <v>73.15</v>
      </c>
      <c r="I32" s="66">
        <v>60000</v>
      </c>
      <c r="J32" s="66">
        <v>0</v>
      </c>
      <c r="K32" s="66">
        <v>0</v>
      </c>
      <c r="L32" s="58" t="s">
        <v>74</v>
      </c>
      <c r="M32" s="66">
        <v>0</v>
      </c>
      <c r="N32" s="66">
        <v>0</v>
      </c>
      <c r="O32" s="73" t="s">
        <v>0</v>
      </c>
    </row>
    <row r="33" spans="1:15" s="60" customFormat="1" ht="44.25" customHeight="1">
      <c r="A33" s="32">
        <v>3</v>
      </c>
      <c r="B33" s="59">
        <v>801</v>
      </c>
      <c r="C33" s="59">
        <v>80113</v>
      </c>
      <c r="D33" s="61" t="s">
        <v>315</v>
      </c>
      <c r="E33" s="66">
        <v>300000</v>
      </c>
      <c r="F33" s="66">
        <v>40000</v>
      </c>
      <c r="G33" s="66">
        <v>0</v>
      </c>
      <c r="H33" s="294">
        <f t="shared" si="1"/>
        <v>0</v>
      </c>
      <c r="I33" s="66">
        <v>40000</v>
      </c>
      <c r="J33" s="66">
        <v>0</v>
      </c>
      <c r="K33" s="66">
        <v>0</v>
      </c>
      <c r="L33" s="58" t="s">
        <v>74</v>
      </c>
      <c r="M33" s="66">
        <v>0</v>
      </c>
      <c r="N33" s="66">
        <v>0</v>
      </c>
      <c r="O33" s="73" t="s">
        <v>0</v>
      </c>
    </row>
    <row r="34" spans="1:15" s="60" customFormat="1" ht="32.25" customHeight="1">
      <c r="A34" s="32">
        <v>4</v>
      </c>
      <c r="B34" s="63">
        <v>900</v>
      </c>
      <c r="C34" s="64">
        <v>90015</v>
      </c>
      <c r="D34" s="61" t="s">
        <v>113</v>
      </c>
      <c r="E34" s="66">
        <v>120000</v>
      </c>
      <c r="F34" s="66">
        <v>30000</v>
      </c>
      <c r="G34" s="66">
        <v>11950.5</v>
      </c>
      <c r="H34" s="294">
        <f t="shared" si="1"/>
        <v>39.84</v>
      </c>
      <c r="I34" s="66">
        <v>30000</v>
      </c>
      <c r="J34" s="66">
        <v>0</v>
      </c>
      <c r="K34" s="66">
        <v>0</v>
      </c>
      <c r="L34" s="58" t="s">
        <v>74</v>
      </c>
      <c r="M34" s="66">
        <v>0</v>
      </c>
      <c r="N34" s="66">
        <v>0</v>
      </c>
      <c r="O34" s="73" t="s">
        <v>0</v>
      </c>
    </row>
    <row r="35" spans="1:15" s="60" customFormat="1" ht="105">
      <c r="A35" s="138">
        <v>5</v>
      </c>
      <c r="B35" s="144">
        <v>900</v>
      </c>
      <c r="C35" s="139">
        <v>90002</v>
      </c>
      <c r="D35" s="143" t="s">
        <v>214</v>
      </c>
      <c r="E35" s="137">
        <v>495000</v>
      </c>
      <c r="F35" s="137">
        <v>330000</v>
      </c>
      <c r="G35" s="137">
        <v>164769.54</v>
      </c>
      <c r="H35" s="294">
        <f t="shared" si="1"/>
        <v>49.93</v>
      </c>
      <c r="I35" s="137">
        <v>330000</v>
      </c>
      <c r="J35" s="66">
        <v>0</v>
      </c>
      <c r="K35" s="66">
        <v>0</v>
      </c>
      <c r="L35" s="58" t="s">
        <v>74</v>
      </c>
      <c r="M35" s="66">
        <v>0</v>
      </c>
      <c r="N35" s="66">
        <v>0</v>
      </c>
      <c r="O35" s="73" t="s">
        <v>0</v>
      </c>
    </row>
    <row r="36" spans="1:15" s="60" customFormat="1" ht="63.75" customHeight="1">
      <c r="A36" s="32">
        <v>6</v>
      </c>
      <c r="B36" s="63">
        <v>900</v>
      </c>
      <c r="C36" s="64">
        <v>90095</v>
      </c>
      <c r="D36" s="61" t="s">
        <v>264</v>
      </c>
      <c r="E36" s="66">
        <v>390000</v>
      </c>
      <c r="F36" s="66">
        <v>80000</v>
      </c>
      <c r="G36" s="66">
        <v>15477.24</v>
      </c>
      <c r="H36" s="294">
        <f t="shared" si="1"/>
        <v>19.35</v>
      </c>
      <c r="I36" s="66">
        <v>80000</v>
      </c>
      <c r="J36" s="66">
        <v>0</v>
      </c>
      <c r="K36" s="66">
        <v>0</v>
      </c>
      <c r="L36" s="58" t="s">
        <v>74</v>
      </c>
      <c r="M36" s="66">
        <v>0</v>
      </c>
      <c r="N36" s="66">
        <v>0</v>
      </c>
      <c r="O36" s="73" t="s">
        <v>0</v>
      </c>
    </row>
    <row r="37" spans="1:15" s="60" customFormat="1" ht="25.5" customHeight="1">
      <c r="A37" s="32">
        <v>7</v>
      </c>
      <c r="B37" s="59">
        <v>900</v>
      </c>
      <c r="C37" s="59">
        <v>90015</v>
      </c>
      <c r="D37" s="61" t="s">
        <v>132</v>
      </c>
      <c r="E37" s="66">
        <v>754107</v>
      </c>
      <c r="F37" s="66">
        <v>220000</v>
      </c>
      <c r="G37" s="66">
        <v>129721.15</v>
      </c>
      <c r="H37" s="294">
        <f t="shared" si="1"/>
        <v>58.96</v>
      </c>
      <c r="I37" s="66">
        <v>220000</v>
      </c>
      <c r="J37" s="66">
        <v>0</v>
      </c>
      <c r="K37" s="66">
        <v>0</v>
      </c>
      <c r="L37" s="58" t="s">
        <v>74</v>
      </c>
      <c r="M37" s="66">
        <v>0</v>
      </c>
      <c r="N37" s="66">
        <v>0</v>
      </c>
      <c r="O37" s="73" t="s">
        <v>0</v>
      </c>
    </row>
    <row r="38" spans="1:15" s="60" customFormat="1" ht="32.25" customHeight="1">
      <c r="A38" s="32">
        <v>8</v>
      </c>
      <c r="B38" s="63">
        <v>926</v>
      </c>
      <c r="C38" s="64">
        <v>92601</v>
      </c>
      <c r="D38" s="61" t="s">
        <v>109</v>
      </c>
      <c r="E38" s="66">
        <v>720000</v>
      </c>
      <c r="F38" s="66">
        <v>76356</v>
      </c>
      <c r="G38" s="66">
        <v>21673.96</v>
      </c>
      <c r="H38" s="294">
        <f t="shared" si="1"/>
        <v>28.39</v>
      </c>
      <c r="I38" s="66">
        <v>76356</v>
      </c>
      <c r="J38" s="66">
        <v>0</v>
      </c>
      <c r="K38" s="66">
        <v>0</v>
      </c>
      <c r="L38" s="58" t="s">
        <v>74</v>
      </c>
      <c r="M38" s="66">
        <v>0</v>
      </c>
      <c r="N38" s="66">
        <v>0</v>
      </c>
      <c r="O38" s="73" t="s">
        <v>0</v>
      </c>
    </row>
    <row r="39" spans="1:15" s="60" customFormat="1" ht="94.5" customHeight="1">
      <c r="A39" s="32">
        <v>9</v>
      </c>
      <c r="B39" s="63">
        <v>921</v>
      </c>
      <c r="C39" s="64">
        <v>92105</v>
      </c>
      <c r="D39" s="61" t="s">
        <v>110</v>
      </c>
      <c r="E39" s="66">
        <v>350000</v>
      </c>
      <c r="F39" s="66">
        <v>40000</v>
      </c>
      <c r="G39" s="66">
        <v>15420.65</v>
      </c>
      <c r="H39" s="294">
        <f t="shared" si="1"/>
        <v>38.55</v>
      </c>
      <c r="I39" s="66">
        <v>40000</v>
      </c>
      <c r="J39" s="66">
        <v>0</v>
      </c>
      <c r="K39" s="66">
        <v>0</v>
      </c>
      <c r="L39" s="58" t="s">
        <v>74</v>
      </c>
      <c r="M39" s="66">
        <v>0</v>
      </c>
      <c r="N39" s="66">
        <v>0</v>
      </c>
      <c r="O39" s="73" t="s">
        <v>0</v>
      </c>
    </row>
    <row r="40" spans="1:15" s="60" customFormat="1" ht="26.25" customHeight="1">
      <c r="A40" s="32">
        <v>10</v>
      </c>
      <c r="B40" s="63">
        <v>600</v>
      </c>
      <c r="C40" s="64">
        <v>60016</v>
      </c>
      <c r="D40" s="61" t="s">
        <v>212</v>
      </c>
      <c r="E40" s="66">
        <v>120000</v>
      </c>
      <c r="F40" s="66">
        <v>60000</v>
      </c>
      <c r="G40" s="66">
        <v>25623.27</v>
      </c>
      <c r="H40" s="294">
        <f t="shared" si="1"/>
        <v>42.71</v>
      </c>
      <c r="I40" s="66">
        <v>60000</v>
      </c>
      <c r="J40" s="66">
        <v>0</v>
      </c>
      <c r="K40" s="66">
        <v>0</v>
      </c>
      <c r="L40" s="58" t="s">
        <v>74</v>
      </c>
      <c r="M40" s="66">
        <v>0</v>
      </c>
      <c r="N40" s="66">
        <v>0</v>
      </c>
      <c r="O40" s="73" t="s">
        <v>0</v>
      </c>
    </row>
    <row r="41" spans="1:15" s="60" customFormat="1" ht="51.75" customHeight="1">
      <c r="A41" s="138">
        <v>11</v>
      </c>
      <c r="B41" s="142">
        <v>710</v>
      </c>
      <c r="C41" s="142">
        <v>71004</v>
      </c>
      <c r="D41" s="145" t="s">
        <v>211</v>
      </c>
      <c r="E41" s="137">
        <v>70000</v>
      </c>
      <c r="F41" s="137">
        <v>45000</v>
      </c>
      <c r="G41" s="137">
        <v>0</v>
      </c>
      <c r="H41" s="294">
        <f t="shared" si="1"/>
        <v>0</v>
      </c>
      <c r="I41" s="137">
        <v>45000</v>
      </c>
      <c r="J41" s="137">
        <v>0</v>
      </c>
      <c r="K41" s="137">
        <v>0</v>
      </c>
      <c r="L41" s="58" t="s">
        <v>74</v>
      </c>
      <c r="M41" s="137">
        <v>0</v>
      </c>
      <c r="N41" s="137">
        <v>0</v>
      </c>
      <c r="O41" s="73" t="s">
        <v>0</v>
      </c>
    </row>
    <row r="42" spans="1:15" s="60" customFormat="1" ht="94.5" customHeight="1" hidden="1">
      <c r="A42" s="32"/>
      <c r="B42" s="63"/>
      <c r="C42" s="64"/>
      <c r="D42" s="61"/>
      <c r="E42" s="66"/>
      <c r="F42" s="66"/>
      <c r="G42" s="66"/>
      <c r="H42" s="66"/>
      <c r="I42" s="66"/>
      <c r="J42" s="66"/>
      <c r="K42" s="66"/>
      <c r="L42" s="58"/>
      <c r="M42" s="66"/>
      <c r="N42" s="66"/>
      <c r="O42" s="73"/>
    </row>
    <row r="43" spans="1:15" s="60" customFormat="1" ht="14.25" customHeight="1">
      <c r="A43" s="408" t="s">
        <v>111</v>
      </c>
      <c r="B43" s="408"/>
      <c r="C43" s="408"/>
      <c r="D43" s="408"/>
      <c r="E43" s="66">
        <f>SUM(E31:E42)</f>
        <v>3669387</v>
      </c>
      <c r="F43" s="66">
        <f aca="true" t="shared" si="2" ref="F43:N43">SUM(F31:F42)</f>
        <v>988597.41</v>
      </c>
      <c r="G43" s="66">
        <f t="shared" si="2"/>
        <v>435726.60000000003</v>
      </c>
      <c r="H43" s="294">
        <f>ROUND(((G43/F43)*100),2)</f>
        <v>44.08</v>
      </c>
      <c r="I43" s="66">
        <f t="shared" si="2"/>
        <v>981356</v>
      </c>
      <c r="J43" s="66">
        <f t="shared" si="2"/>
        <v>0</v>
      </c>
      <c r="K43" s="66">
        <f t="shared" si="2"/>
        <v>0</v>
      </c>
      <c r="L43" s="70"/>
      <c r="M43" s="66">
        <f t="shared" si="2"/>
        <v>1086.21</v>
      </c>
      <c r="N43" s="66">
        <f t="shared" si="2"/>
        <v>6155.2</v>
      </c>
      <c r="O43" s="32" t="s">
        <v>63</v>
      </c>
    </row>
    <row r="44" spans="1:15" s="60" customFormat="1" ht="14.25" customHeight="1">
      <c r="A44" s="408" t="s">
        <v>114</v>
      </c>
      <c r="B44" s="408"/>
      <c r="C44" s="408"/>
      <c r="D44" s="408"/>
      <c r="E44" s="66">
        <f>SUM(E29,E43)</f>
        <v>10750219.49</v>
      </c>
      <c r="F44" s="66">
        <f aca="true" t="shared" si="3" ref="F44:N44">SUM(F29,F43)</f>
        <v>3255809.3400000003</v>
      </c>
      <c r="G44" s="66">
        <f t="shared" si="3"/>
        <v>1213049.46</v>
      </c>
      <c r="H44" s="294">
        <f>ROUND(((G44/F44)*100),2)</f>
        <v>37.26</v>
      </c>
      <c r="I44" s="66">
        <f t="shared" si="3"/>
        <v>1632155</v>
      </c>
      <c r="J44" s="66">
        <f t="shared" si="3"/>
        <v>766652</v>
      </c>
      <c r="K44" s="66">
        <f t="shared" si="3"/>
        <v>0</v>
      </c>
      <c r="L44" s="70"/>
      <c r="M44" s="66">
        <f t="shared" si="3"/>
        <v>1086.21</v>
      </c>
      <c r="N44" s="66">
        <f t="shared" si="3"/>
        <v>855916.13</v>
      </c>
      <c r="O44" s="32" t="s">
        <v>63</v>
      </c>
    </row>
    <row r="45" spans="1:12" ht="11.25">
      <c r="A45" s="27" t="s">
        <v>13</v>
      </c>
      <c r="L45" s="27" t="s">
        <v>1</v>
      </c>
    </row>
    <row r="46" ht="11.25">
      <c r="A46" s="27" t="s">
        <v>14</v>
      </c>
    </row>
    <row r="47" ht="11.25">
      <c r="A47" s="27" t="s">
        <v>15</v>
      </c>
    </row>
    <row r="48" ht="11.25">
      <c r="A48" s="27" t="s">
        <v>16</v>
      </c>
    </row>
    <row r="49" ht="11.25">
      <c r="A49" s="27" t="s">
        <v>17</v>
      </c>
    </row>
  </sheetData>
  <sheetProtection/>
  <mergeCells count="63">
    <mergeCell ref="G19:G22"/>
    <mergeCell ref="H19:H22"/>
    <mergeCell ref="G5:G8"/>
    <mergeCell ref="H5:H8"/>
    <mergeCell ref="G11:G14"/>
    <mergeCell ref="H11:H14"/>
    <mergeCell ref="G15:G18"/>
    <mergeCell ref="H15:H18"/>
    <mergeCell ref="M1:O1"/>
    <mergeCell ref="I19:I22"/>
    <mergeCell ref="J19:J22"/>
    <mergeCell ref="E19:E22"/>
    <mergeCell ref="F15:F18"/>
    <mergeCell ref="I15:I18"/>
    <mergeCell ref="F19:F22"/>
    <mergeCell ref="J11:J14"/>
    <mergeCell ref="J15:J18"/>
    <mergeCell ref="F11:F14"/>
    <mergeCell ref="L9:M9"/>
    <mergeCell ref="L6:M8"/>
    <mergeCell ref="O11:O14"/>
    <mergeCell ref="I5:N5"/>
    <mergeCell ref="N6:N8"/>
    <mergeCell ref="K7:K8"/>
    <mergeCell ref="I6:I8"/>
    <mergeCell ref="I11:I14"/>
    <mergeCell ref="A10:D10"/>
    <mergeCell ref="E15:E18"/>
    <mergeCell ref="A11:A14"/>
    <mergeCell ref="B11:B14"/>
    <mergeCell ref="E11:E14"/>
    <mergeCell ref="A15:A18"/>
    <mergeCell ref="B15:B18"/>
    <mergeCell ref="C15:C18"/>
    <mergeCell ref="D15:D18"/>
    <mergeCell ref="A44:D44"/>
    <mergeCell ref="A43:D43"/>
    <mergeCell ref="A29:D29"/>
    <mergeCell ref="C11:C14"/>
    <mergeCell ref="D11:D14"/>
    <mergeCell ref="A30:D30"/>
    <mergeCell ref="A19:A22"/>
    <mergeCell ref="B19:B22"/>
    <mergeCell ref="C19:C22"/>
    <mergeCell ref="D19:D22"/>
    <mergeCell ref="N19:N22"/>
    <mergeCell ref="O19:O22"/>
    <mergeCell ref="K11:K14"/>
    <mergeCell ref="N11:N14"/>
    <mergeCell ref="N15:N18"/>
    <mergeCell ref="K15:K18"/>
    <mergeCell ref="K19:K22"/>
    <mergeCell ref="O15:O18"/>
    <mergeCell ref="A2:O2"/>
    <mergeCell ref="A4:A8"/>
    <mergeCell ref="B4:B8"/>
    <mergeCell ref="C4:C8"/>
    <mergeCell ref="D4:D8"/>
    <mergeCell ref="E4:E8"/>
    <mergeCell ref="F4:N4"/>
    <mergeCell ref="O4:O8"/>
    <mergeCell ref="F5:F8"/>
    <mergeCell ref="J6:J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0.74609375" style="0" customWidth="1"/>
    <col min="2" max="2" width="3.125" style="0" customWidth="1"/>
    <col min="3" max="3" width="4.875" style="0" customWidth="1"/>
    <col min="4" max="4" width="7.25390625" style="0" customWidth="1"/>
    <col min="5" max="5" width="4.75390625" style="0" customWidth="1"/>
    <col min="6" max="6" width="38.125" style="0" customWidth="1"/>
    <col min="7" max="7" width="14.125" style="0" customWidth="1"/>
    <col min="8" max="9" width="10.375" style="0" customWidth="1"/>
    <col min="10" max="10" width="6.25390625" style="0" customWidth="1"/>
  </cols>
  <sheetData>
    <row r="1" spans="6:10" ht="22.5" customHeight="1">
      <c r="F1" s="366"/>
      <c r="G1" s="366"/>
      <c r="H1" s="366"/>
      <c r="I1" s="374" t="s">
        <v>323</v>
      </c>
      <c r="J1" s="374"/>
    </row>
    <row r="2" spans="2:10" ht="15" customHeight="1">
      <c r="B2" s="488" t="s">
        <v>320</v>
      </c>
      <c r="C2" s="488"/>
      <c r="D2" s="488"/>
      <c r="E2" s="488"/>
      <c r="F2" s="488"/>
      <c r="G2" s="488"/>
      <c r="H2" s="488"/>
      <c r="I2" s="488"/>
      <c r="J2" s="488"/>
    </row>
    <row r="3" spans="2:10" s="80" customFormat="1" ht="53.25" customHeight="1">
      <c r="B3" s="245" t="s">
        <v>69</v>
      </c>
      <c r="C3" s="245" t="s">
        <v>38</v>
      </c>
      <c r="D3" s="245" t="s">
        <v>39</v>
      </c>
      <c r="E3" s="253" t="s">
        <v>40</v>
      </c>
      <c r="F3" s="245" t="s">
        <v>100</v>
      </c>
      <c r="G3" s="246" t="s">
        <v>99</v>
      </c>
      <c r="H3" s="246" t="s">
        <v>61</v>
      </c>
      <c r="I3" s="252" t="s">
        <v>321</v>
      </c>
      <c r="J3" s="252" t="s">
        <v>322</v>
      </c>
    </row>
    <row r="4" spans="2:10" s="19" customFormat="1" ht="12.7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255">
        <v>8</v>
      </c>
      <c r="J4" s="255">
        <v>9</v>
      </c>
    </row>
    <row r="5" spans="2:10" s="1" customFormat="1" ht="15" customHeight="1">
      <c r="B5" s="435" t="s">
        <v>88</v>
      </c>
      <c r="C5" s="436"/>
      <c r="D5" s="436"/>
      <c r="E5" s="436"/>
      <c r="F5" s="436"/>
      <c r="G5" s="489"/>
      <c r="H5" s="262">
        <f>SUM(H6:H10)</f>
        <v>305000</v>
      </c>
      <c r="I5" s="262">
        <f>SUM(I6:I10)</f>
        <v>0</v>
      </c>
      <c r="J5" s="249">
        <f>ROUND(((I5/H5)*100),2)</f>
        <v>0</v>
      </c>
    </row>
    <row r="6" spans="2:10" s="1" customFormat="1" ht="90" customHeight="1" hidden="1">
      <c r="B6" s="35">
        <v>1</v>
      </c>
      <c r="C6" s="11">
        <v>600</v>
      </c>
      <c r="D6" s="11">
        <v>60014</v>
      </c>
      <c r="E6" s="11">
        <v>6300</v>
      </c>
      <c r="F6" s="34" t="s">
        <v>98</v>
      </c>
      <c r="G6" s="34" t="s">
        <v>12</v>
      </c>
      <c r="H6" s="72">
        <v>0</v>
      </c>
      <c r="I6" s="260"/>
      <c r="J6" s="260"/>
    </row>
    <row r="7" spans="2:10" s="14" customFormat="1" ht="86.25" customHeight="1" hidden="1">
      <c r="B7" s="35">
        <v>2</v>
      </c>
      <c r="C7" s="11">
        <v>600</v>
      </c>
      <c r="D7" s="11">
        <v>60014</v>
      </c>
      <c r="E7" s="11">
        <v>6300</v>
      </c>
      <c r="F7" s="34" t="s">
        <v>97</v>
      </c>
      <c r="G7" s="34" t="s">
        <v>12</v>
      </c>
      <c r="H7" s="72">
        <v>0</v>
      </c>
      <c r="I7" s="72"/>
      <c r="J7" s="72"/>
    </row>
    <row r="8" spans="2:10" s="14" customFormat="1" ht="111" customHeight="1">
      <c r="B8" s="35">
        <v>1</v>
      </c>
      <c r="C8" s="11">
        <v>600</v>
      </c>
      <c r="D8" s="11">
        <v>60014</v>
      </c>
      <c r="E8" s="11">
        <v>6300</v>
      </c>
      <c r="F8" s="203" t="s">
        <v>288</v>
      </c>
      <c r="G8" s="254" t="s">
        <v>12</v>
      </c>
      <c r="H8" s="72">
        <v>300000</v>
      </c>
      <c r="I8" s="72">
        <v>0</v>
      </c>
      <c r="J8" s="251">
        <f>ROUND(((I8/H8)*100),2)</f>
        <v>0</v>
      </c>
    </row>
    <row r="9" spans="2:10" s="14" customFormat="1" ht="84" customHeight="1">
      <c r="B9" s="35">
        <v>2</v>
      </c>
      <c r="C9" s="11">
        <v>851</v>
      </c>
      <c r="D9" s="11">
        <v>85121</v>
      </c>
      <c r="E9" s="11">
        <v>2560</v>
      </c>
      <c r="F9" s="128" t="s">
        <v>178</v>
      </c>
      <c r="G9" s="23" t="s">
        <v>90</v>
      </c>
      <c r="H9" s="72">
        <v>5000</v>
      </c>
      <c r="I9" s="72">
        <v>0</v>
      </c>
      <c r="J9" s="251">
        <f>ROUND(((I9/H9)*100),2)</f>
        <v>0</v>
      </c>
    </row>
    <row r="10" spans="2:10" s="1" customFormat="1" ht="55.5" customHeight="1" hidden="1">
      <c r="B10" s="10"/>
      <c r="C10" s="11"/>
      <c r="D10" s="11"/>
      <c r="E10" s="11"/>
      <c r="F10" s="34"/>
      <c r="G10" s="23"/>
      <c r="H10" s="250"/>
      <c r="I10" s="260"/>
      <c r="J10" s="260"/>
    </row>
    <row r="11" spans="2:10" s="1" customFormat="1" ht="15.75" customHeight="1">
      <c r="B11" s="435" t="s">
        <v>89</v>
      </c>
      <c r="C11" s="436"/>
      <c r="D11" s="436"/>
      <c r="E11" s="436"/>
      <c r="F11" s="436"/>
      <c r="G11" s="489"/>
      <c r="H11" s="262">
        <f>SUM(H12:H23)</f>
        <v>444000</v>
      </c>
      <c r="I11" s="262">
        <f>SUM(I12:I23)</f>
        <v>89000</v>
      </c>
      <c r="J11" s="249">
        <f aca="true" t="shared" si="0" ref="J11:J24">ROUND(((I11/H11)*100),2)</f>
        <v>20.05</v>
      </c>
    </row>
    <row r="12" spans="2:10" s="14" customFormat="1" ht="41.25" customHeight="1">
      <c r="B12" s="35">
        <v>1</v>
      </c>
      <c r="C12" s="11">
        <v>754</v>
      </c>
      <c r="D12" s="11">
        <v>75412</v>
      </c>
      <c r="E12" s="11">
        <v>2820</v>
      </c>
      <c r="F12" s="128" t="s">
        <v>171</v>
      </c>
      <c r="G12" s="34" t="s">
        <v>170</v>
      </c>
      <c r="H12" s="72">
        <v>40000</v>
      </c>
      <c r="I12" s="72">
        <v>30000</v>
      </c>
      <c r="J12" s="251">
        <f t="shared" si="0"/>
        <v>75</v>
      </c>
    </row>
    <row r="13" spans="2:10" s="14" customFormat="1" ht="114" customHeight="1">
      <c r="B13" s="35">
        <v>2</v>
      </c>
      <c r="C13" s="11">
        <v>754</v>
      </c>
      <c r="D13" s="11">
        <v>75412</v>
      </c>
      <c r="E13" s="11">
        <v>6230</v>
      </c>
      <c r="F13" s="128" t="s">
        <v>343</v>
      </c>
      <c r="G13" s="34" t="s">
        <v>170</v>
      </c>
      <c r="H13" s="72">
        <v>5000</v>
      </c>
      <c r="I13" s="72">
        <v>5000</v>
      </c>
      <c r="J13" s="251">
        <f t="shared" si="0"/>
        <v>100</v>
      </c>
    </row>
    <row r="14" spans="2:10" s="14" customFormat="1" ht="42" customHeight="1">
      <c r="B14" s="35">
        <v>3</v>
      </c>
      <c r="C14" s="11">
        <v>754</v>
      </c>
      <c r="D14" s="11">
        <v>75412</v>
      </c>
      <c r="E14" s="11">
        <v>2820</v>
      </c>
      <c r="F14" s="128" t="s">
        <v>172</v>
      </c>
      <c r="G14" s="34" t="s">
        <v>217</v>
      </c>
      <c r="H14" s="72">
        <v>30000</v>
      </c>
      <c r="I14" s="72">
        <v>17500</v>
      </c>
      <c r="J14" s="251">
        <f t="shared" si="0"/>
        <v>58.33</v>
      </c>
    </row>
    <row r="15" spans="2:10" s="14" customFormat="1" ht="39" customHeight="1">
      <c r="B15" s="35">
        <v>4</v>
      </c>
      <c r="C15" s="11">
        <v>754</v>
      </c>
      <c r="D15" s="11">
        <v>75412</v>
      </c>
      <c r="E15" s="11">
        <v>2820</v>
      </c>
      <c r="F15" s="128" t="s">
        <v>171</v>
      </c>
      <c r="G15" s="34" t="s">
        <v>216</v>
      </c>
      <c r="H15" s="72">
        <v>45000</v>
      </c>
      <c r="I15" s="72">
        <v>22500</v>
      </c>
      <c r="J15" s="251">
        <f t="shared" si="0"/>
        <v>50</v>
      </c>
    </row>
    <row r="16" spans="2:10" s="14" customFormat="1" ht="95.25" customHeight="1">
      <c r="B16" s="35">
        <v>5</v>
      </c>
      <c r="C16" s="11">
        <v>754</v>
      </c>
      <c r="D16" s="11">
        <v>75412</v>
      </c>
      <c r="E16" s="11">
        <v>6230</v>
      </c>
      <c r="F16" s="128" t="s">
        <v>314</v>
      </c>
      <c r="G16" s="34" t="s">
        <v>216</v>
      </c>
      <c r="H16" s="72">
        <v>300000</v>
      </c>
      <c r="I16" s="72">
        <v>0</v>
      </c>
      <c r="J16" s="251">
        <f t="shared" si="0"/>
        <v>0</v>
      </c>
    </row>
    <row r="17" spans="2:10" s="14" customFormat="1" ht="76.5" customHeight="1">
      <c r="B17" s="35">
        <v>6</v>
      </c>
      <c r="C17" s="11">
        <v>851</v>
      </c>
      <c r="D17" s="11">
        <v>85154</v>
      </c>
      <c r="E17" s="11">
        <v>2360</v>
      </c>
      <c r="F17" s="128" t="s">
        <v>262</v>
      </c>
      <c r="G17" s="34" t="s">
        <v>11</v>
      </c>
      <c r="H17" s="72">
        <v>10000</v>
      </c>
      <c r="I17" s="72">
        <v>0</v>
      </c>
      <c r="J17" s="251">
        <f t="shared" si="0"/>
        <v>0</v>
      </c>
    </row>
    <row r="18" spans="2:10" s="14" customFormat="1" ht="93" customHeight="1">
      <c r="B18" s="35">
        <v>7</v>
      </c>
      <c r="C18" s="11">
        <v>921</v>
      </c>
      <c r="D18" s="11">
        <v>92105</v>
      </c>
      <c r="E18" s="11">
        <v>2360</v>
      </c>
      <c r="F18" s="146" t="s">
        <v>300</v>
      </c>
      <c r="G18" s="34" t="s">
        <v>308</v>
      </c>
      <c r="H18" s="72">
        <v>3000</v>
      </c>
      <c r="I18" s="72">
        <v>3000</v>
      </c>
      <c r="J18" s="251">
        <f t="shared" si="0"/>
        <v>100</v>
      </c>
    </row>
    <row r="19" spans="2:10" s="14" customFormat="1" ht="109.5" customHeight="1">
      <c r="B19" s="35">
        <v>8</v>
      </c>
      <c r="C19" s="11">
        <v>921</v>
      </c>
      <c r="D19" s="11">
        <v>92105</v>
      </c>
      <c r="E19" s="11">
        <v>2360</v>
      </c>
      <c r="F19" s="146" t="s">
        <v>301</v>
      </c>
      <c r="G19" s="34" t="s">
        <v>309</v>
      </c>
      <c r="H19" s="72">
        <v>2500</v>
      </c>
      <c r="I19" s="72">
        <v>2500</v>
      </c>
      <c r="J19" s="251">
        <f t="shared" si="0"/>
        <v>100</v>
      </c>
    </row>
    <row r="20" spans="2:10" s="14" customFormat="1" ht="96" customHeight="1">
      <c r="B20" s="35">
        <v>9</v>
      </c>
      <c r="C20" s="11">
        <v>921</v>
      </c>
      <c r="D20" s="11">
        <v>92105</v>
      </c>
      <c r="E20" s="11">
        <v>2360</v>
      </c>
      <c r="F20" s="146" t="s">
        <v>302</v>
      </c>
      <c r="G20" s="34" t="s">
        <v>310</v>
      </c>
      <c r="H20" s="72">
        <v>2500</v>
      </c>
      <c r="I20" s="72">
        <v>2500</v>
      </c>
      <c r="J20" s="251">
        <f t="shared" si="0"/>
        <v>100</v>
      </c>
    </row>
    <row r="21" spans="2:10" s="14" customFormat="1" ht="101.25" customHeight="1">
      <c r="B21" s="35">
        <v>10</v>
      </c>
      <c r="C21" s="11">
        <v>926</v>
      </c>
      <c r="D21" s="11">
        <v>92605</v>
      </c>
      <c r="E21" s="11">
        <v>2360</v>
      </c>
      <c r="F21" s="128" t="s">
        <v>305</v>
      </c>
      <c r="G21" s="128" t="s">
        <v>311</v>
      </c>
      <c r="H21" s="72">
        <v>2000</v>
      </c>
      <c r="I21" s="72">
        <v>2000</v>
      </c>
      <c r="J21" s="251">
        <f t="shared" si="0"/>
        <v>100</v>
      </c>
    </row>
    <row r="22" spans="2:10" s="14" customFormat="1" ht="93" customHeight="1">
      <c r="B22" s="35">
        <v>11</v>
      </c>
      <c r="C22" s="11">
        <v>926</v>
      </c>
      <c r="D22" s="11">
        <v>92605</v>
      </c>
      <c r="E22" s="11">
        <v>2360</v>
      </c>
      <c r="F22" s="128" t="s">
        <v>303</v>
      </c>
      <c r="G22" s="34" t="s">
        <v>308</v>
      </c>
      <c r="H22" s="72">
        <v>1500</v>
      </c>
      <c r="I22" s="72">
        <v>1500</v>
      </c>
      <c r="J22" s="251">
        <f t="shared" si="0"/>
        <v>100</v>
      </c>
    </row>
    <row r="23" spans="2:10" s="14" customFormat="1" ht="102" customHeight="1">
      <c r="B23" s="35">
        <v>12</v>
      </c>
      <c r="C23" s="11">
        <v>926</v>
      </c>
      <c r="D23" s="11">
        <v>92605</v>
      </c>
      <c r="E23" s="11">
        <v>2360</v>
      </c>
      <c r="F23" s="128" t="s">
        <v>304</v>
      </c>
      <c r="G23" s="34" t="s">
        <v>312</v>
      </c>
      <c r="H23" s="72">
        <v>2500</v>
      </c>
      <c r="I23" s="72">
        <v>2500</v>
      </c>
      <c r="J23" s="251">
        <f t="shared" si="0"/>
        <v>100</v>
      </c>
    </row>
    <row r="24" spans="2:10" s="22" customFormat="1" ht="17.25" customHeight="1">
      <c r="B24" s="376" t="s">
        <v>80</v>
      </c>
      <c r="C24" s="434"/>
      <c r="D24" s="434"/>
      <c r="E24" s="434"/>
      <c r="F24" s="377"/>
      <c r="G24" s="36"/>
      <c r="H24" s="298">
        <f>SUM(H5,H11)</f>
        <v>749000</v>
      </c>
      <c r="I24" s="298">
        <f>SUM(I5,I11)</f>
        <v>89000</v>
      </c>
      <c r="J24" s="299">
        <f t="shared" si="0"/>
        <v>11.88</v>
      </c>
    </row>
  </sheetData>
  <sheetProtection/>
  <mergeCells count="6">
    <mergeCell ref="I1:J1"/>
    <mergeCell ref="B2:J2"/>
    <mergeCell ref="F1:H1"/>
    <mergeCell ref="B24:F24"/>
    <mergeCell ref="B11:G11"/>
    <mergeCell ref="B5:G5"/>
  </mergeCells>
  <printOptions horizontalCentered="1"/>
  <pageMargins left="0.5118110236220472" right="0.31496062992125984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4">
      <selection activeCell="D16" sqref="D16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1.875" style="1" customWidth="1"/>
    <col min="8" max="8" width="11.25390625" style="1" customWidth="1"/>
    <col min="9" max="9" width="10.00390625" style="1" customWidth="1"/>
    <col min="10" max="10" width="8.625" style="45" customWidth="1"/>
    <col min="11" max="11" width="12.75390625" style="45" customWidth="1"/>
    <col min="12" max="12" width="3.125" style="1" customWidth="1"/>
    <col min="13" max="13" width="11.25390625" style="1" customWidth="1"/>
    <col min="14" max="14" width="13.25390625" style="1" customWidth="1"/>
    <col min="15" max="15" width="14.625" style="1" customWidth="1"/>
    <col min="16" max="16384" width="9.125" style="1" customWidth="1"/>
  </cols>
  <sheetData>
    <row r="1" spans="14:15" ht="15.75" customHeight="1">
      <c r="N1" s="443" t="s">
        <v>336</v>
      </c>
      <c r="O1" s="443"/>
    </row>
    <row r="2" spans="1:15" ht="18">
      <c r="A2" s="445" t="s">
        <v>337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1:15" ht="10.5" customHeight="1">
      <c r="A3" s="6"/>
      <c r="B3" s="6"/>
      <c r="C3" s="6"/>
      <c r="D3" s="6"/>
      <c r="E3" s="6"/>
      <c r="F3" s="6"/>
      <c r="G3" s="6"/>
      <c r="H3" s="6"/>
      <c r="I3" s="6"/>
      <c r="J3" s="43"/>
      <c r="K3" s="43"/>
      <c r="L3" s="6"/>
      <c r="M3" s="6"/>
      <c r="N3" s="6"/>
      <c r="O3" s="4" t="s">
        <v>59</v>
      </c>
    </row>
    <row r="4" spans="1:15" s="82" customFormat="1" ht="19.5" customHeight="1">
      <c r="A4" s="505" t="s">
        <v>69</v>
      </c>
      <c r="B4" s="505" t="s">
        <v>38</v>
      </c>
      <c r="C4" s="505" t="s">
        <v>58</v>
      </c>
      <c r="D4" s="490" t="s">
        <v>85</v>
      </c>
      <c r="E4" s="490" t="s">
        <v>70</v>
      </c>
      <c r="F4" s="490" t="s">
        <v>75</v>
      </c>
      <c r="G4" s="490"/>
      <c r="H4" s="490"/>
      <c r="I4" s="490"/>
      <c r="J4" s="490"/>
      <c r="K4" s="490"/>
      <c r="L4" s="490"/>
      <c r="M4" s="490"/>
      <c r="N4" s="490"/>
      <c r="O4" s="490" t="s">
        <v>73</v>
      </c>
    </row>
    <row r="5" spans="1:15" s="82" customFormat="1" ht="19.5" customHeight="1">
      <c r="A5" s="505"/>
      <c r="B5" s="505"/>
      <c r="C5" s="505"/>
      <c r="D5" s="490"/>
      <c r="E5" s="490"/>
      <c r="F5" s="490" t="s">
        <v>177</v>
      </c>
      <c r="G5" s="500" t="s">
        <v>317</v>
      </c>
      <c r="H5" s="500" t="s">
        <v>318</v>
      </c>
      <c r="I5" s="490" t="s">
        <v>46</v>
      </c>
      <c r="J5" s="490"/>
      <c r="K5" s="490"/>
      <c r="L5" s="490"/>
      <c r="M5" s="490"/>
      <c r="N5" s="490"/>
      <c r="O5" s="490"/>
    </row>
    <row r="6" spans="1:15" s="82" customFormat="1" ht="22.5" customHeight="1">
      <c r="A6" s="505"/>
      <c r="B6" s="505"/>
      <c r="C6" s="505"/>
      <c r="D6" s="490"/>
      <c r="E6" s="490"/>
      <c r="F6" s="490"/>
      <c r="G6" s="501"/>
      <c r="H6" s="501"/>
      <c r="I6" s="490" t="s">
        <v>81</v>
      </c>
      <c r="J6" s="499" t="s">
        <v>76</v>
      </c>
      <c r="K6" s="83" t="s">
        <v>42</v>
      </c>
      <c r="L6" s="491" t="s">
        <v>83</v>
      </c>
      <c r="M6" s="492"/>
      <c r="N6" s="490" t="s">
        <v>77</v>
      </c>
      <c r="O6" s="490"/>
    </row>
    <row r="7" spans="1:15" s="82" customFormat="1" ht="19.5" customHeight="1">
      <c r="A7" s="505"/>
      <c r="B7" s="505"/>
      <c r="C7" s="505"/>
      <c r="D7" s="490"/>
      <c r="E7" s="490"/>
      <c r="F7" s="490"/>
      <c r="G7" s="501"/>
      <c r="H7" s="501"/>
      <c r="I7" s="490"/>
      <c r="J7" s="499"/>
      <c r="K7" s="497" t="s">
        <v>91</v>
      </c>
      <c r="L7" s="493"/>
      <c r="M7" s="494"/>
      <c r="N7" s="490"/>
      <c r="O7" s="490"/>
    </row>
    <row r="8" spans="1:15" s="82" customFormat="1" ht="73.5" customHeight="1">
      <c r="A8" s="505"/>
      <c r="B8" s="505"/>
      <c r="C8" s="505"/>
      <c r="D8" s="490"/>
      <c r="E8" s="490"/>
      <c r="F8" s="490"/>
      <c r="G8" s="502"/>
      <c r="H8" s="502"/>
      <c r="I8" s="490"/>
      <c r="J8" s="499"/>
      <c r="K8" s="498"/>
      <c r="L8" s="495"/>
      <c r="M8" s="496"/>
      <c r="N8" s="490"/>
      <c r="O8" s="490"/>
    </row>
    <row r="9" spans="1:15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5</v>
      </c>
      <c r="G9" s="8">
        <v>6</v>
      </c>
      <c r="H9" s="8">
        <v>7</v>
      </c>
      <c r="I9" s="8">
        <v>8</v>
      </c>
      <c r="J9" s="44">
        <v>9</v>
      </c>
      <c r="K9" s="48">
        <v>10</v>
      </c>
      <c r="L9" s="503">
        <v>11</v>
      </c>
      <c r="M9" s="504"/>
      <c r="N9" s="8">
        <v>12</v>
      </c>
      <c r="O9" s="8">
        <v>13</v>
      </c>
    </row>
    <row r="10" spans="1:15" s="14" customFormat="1" ht="68.25" customHeight="1" hidden="1">
      <c r="A10" s="37">
        <v>1</v>
      </c>
      <c r="B10" s="55">
        <v>720</v>
      </c>
      <c r="C10" s="55">
        <v>72095</v>
      </c>
      <c r="D10" s="62" t="s">
        <v>105</v>
      </c>
      <c r="E10" s="37"/>
      <c r="F10" s="25">
        <v>0</v>
      </c>
      <c r="G10" s="25"/>
      <c r="H10" s="25"/>
      <c r="I10" s="56">
        <v>0</v>
      </c>
      <c r="J10" s="56">
        <v>0</v>
      </c>
      <c r="K10" s="56"/>
      <c r="L10" s="46" t="s">
        <v>74</v>
      </c>
      <c r="M10" s="47"/>
      <c r="N10" s="25">
        <v>0</v>
      </c>
      <c r="O10" s="12" t="s">
        <v>0</v>
      </c>
    </row>
    <row r="11" spans="1:15" ht="77.25" customHeight="1">
      <c r="A11" s="13">
        <v>1</v>
      </c>
      <c r="B11" s="121">
        <v>600</v>
      </c>
      <c r="C11" s="122">
        <v>60095</v>
      </c>
      <c r="D11" s="147" t="s">
        <v>252</v>
      </c>
      <c r="E11" s="24"/>
      <c r="F11" s="123">
        <v>5000</v>
      </c>
      <c r="G11" s="123">
        <v>0</v>
      </c>
      <c r="H11" s="123">
        <f aca="true" t="shared" si="0" ref="H11:H21">ROUND(((G11/F11)*100),2)</f>
        <v>0</v>
      </c>
      <c r="I11" s="123">
        <v>5000</v>
      </c>
      <c r="J11" s="123"/>
      <c r="K11" s="289"/>
      <c r="L11" s="15" t="s">
        <v>74</v>
      </c>
      <c r="M11" s="290"/>
      <c r="N11" s="123">
        <v>0</v>
      </c>
      <c r="O11" s="9" t="s">
        <v>0</v>
      </c>
    </row>
    <row r="12" spans="1:15" ht="92.25" customHeight="1">
      <c r="A12" s="13">
        <v>2</v>
      </c>
      <c r="B12" s="121">
        <v>921</v>
      </c>
      <c r="C12" s="122">
        <v>92195</v>
      </c>
      <c r="D12" s="148" t="s">
        <v>218</v>
      </c>
      <c r="E12" s="24"/>
      <c r="F12" s="123">
        <v>10200</v>
      </c>
      <c r="G12" s="123">
        <v>0</v>
      </c>
      <c r="H12" s="123">
        <f t="shared" si="0"/>
        <v>0</v>
      </c>
      <c r="I12" s="123">
        <v>10200</v>
      </c>
      <c r="J12" s="123"/>
      <c r="K12" s="289"/>
      <c r="L12" s="15" t="s">
        <v>74</v>
      </c>
      <c r="M12" s="290"/>
      <c r="N12" s="123">
        <v>0</v>
      </c>
      <c r="O12" s="9" t="s">
        <v>0</v>
      </c>
    </row>
    <row r="13" spans="1:15" ht="77.25" customHeight="1">
      <c r="A13" s="13">
        <v>3</v>
      </c>
      <c r="B13" s="9">
        <v>600</v>
      </c>
      <c r="C13" s="9">
        <v>60095</v>
      </c>
      <c r="D13" s="151" t="s">
        <v>221</v>
      </c>
      <c r="E13" s="24"/>
      <c r="F13" s="123">
        <v>5600</v>
      </c>
      <c r="G13" s="123">
        <v>0</v>
      </c>
      <c r="H13" s="123">
        <f t="shared" si="0"/>
        <v>0</v>
      </c>
      <c r="I13" s="123">
        <v>5600</v>
      </c>
      <c r="J13" s="123"/>
      <c r="K13" s="289"/>
      <c r="L13" s="15" t="s">
        <v>74</v>
      </c>
      <c r="M13" s="290"/>
      <c r="N13" s="123">
        <v>0</v>
      </c>
      <c r="O13" s="9" t="s">
        <v>0</v>
      </c>
    </row>
    <row r="14" spans="1:15" ht="65.25" customHeight="1">
      <c r="A14" s="13">
        <v>4</v>
      </c>
      <c r="B14" s="9">
        <v>600</v>
      </c>
      <c r="C14" s="9">
        <v>60095</v>
      </c>
      <c r="D14" s="150" t="s">
        <v>220</v>
      </c>
      <c r="E14" s="24"/>
      <c r="F14" s="123">
        <v>16500</v>
      </c>
      <c r="G14" s="123">
        <v>0</v>
      </c>
      <c r="H14" s="123">
        <f t="shared" si="0"/>
        <v>0</v>
      </c>
      <c r="I14" s="123">
        <v>16500</v>
      </c>
      <c r="J14" s="123">
        <v>0</v>
      </c>
      <c r="K14" s="289"/>
      <c r="L14" s="15" t="s">
        <v>74</v>
      </c>
      <c r="M14" s="290"/>
      <c r="N14" s="123"/>
      <c r="O14" s="9" t="s">
        <v>0</v>
      </c>
    </row>
    <row r="15" spans="1:15" ht="65.25" customHeight="1">
      <c r="A15" s="13">
        <v>5</v>
      </c>
      <c r="B15" s="9">
        <v>926</v>
      </c>
      <c r="C15" s="9">
        <v>92695</v>
      </c>
      <c r="D15" s="149" t="s">
        <v>219</v>
      </c>
      <c r="E15" s="24"/>
      <c r="F15" s="123">
        <v>8000</v>
      </c>
      <c r="G15" s="123">
        <v>3706.18</v>
      </c>
      <c r="H15" s="123">
        <f t="shared" si="0"/>
        <v>46.33</v>
      </c>
      <c r="I15" s="123">
        <v>8000</v>
      </c>
      <c r="J15" s="123">
        <v>0</v>
      </c>
      <c r="K15" s="289"/>
      <c r="L15" s="15" t="s">
        <v>74</v>
      </c>
      <c r="M15" s="290"/>
      <c r="N15" s="123"/>
      <c r="O15" s="9" t="s">
        <v>0</v>
      </c>
    </row>
    <row r="16" spans="1:15" ht="76.5" customHeight="1">
      <c r="A16" s="13">
        <v>6</v>
      </c>
      <c r="B16" s="9">
        <v>600</v>
      </c>
      <c r="C16" s="9">
        <v>60017</v>
      </c>
      <c r="D16" s="177" t="s">
        <v>253</v>
      </c>
      <c r="E16" s="24"/>
      <c r="F16" s="123">
        <v>60000</v>
      </c>
      <c r="G16" s="123">
        <v>1488</v>
      </c>
      <c r="H16" s="123">
        <f t="shared" si="0"/>
        <v>2.48</v>
      </c>
      <c r="I16" s="123">
        <v>60000</v>
      </c>
      <c r="J16" s="123"/>
      <c r="K16" s="289"/>
      <c r="L16" s="15" t="s">
        <v>74</v>
      </c>
      <c r="M16" s="290"/>
      <c r="N16" s="123"/>
      <c r="O16" s="9" t="s">
        <v>0</v>
      </c>
    </row>
    <row r="17" spans="1:15" ht="92.25" customHeight="1">
      <c r="A17" s="13">
        <v>7</v>
      </c>
      <c r="B17" s="9">
        <v>900</v>
      </c>
      <c r="C17" s="9">
        <v>90015</v>
      </c>
      <c r="D17" s="163" t="s">
        <v>256</v>
      </c>
      <c r="E17" s="24"/>
      <c r="F17" s="123">
        <v>13539</v>
      </c>
      <c r="G17" s="123">
        <v>0</v>
      </c>
      <c r="H17" s="123">
        <f t="shared" si="0"/>
        <v>0</v>
      </c>
      <c r="I17" s="123">
        <v>13539</v>
      </c>
      <c r="J17" s="123"/>
      <c r="K17" s="289"/>
      <c r="L17" s="15" t="s">
        <v>74</v>
      </c>
      <c r="M17" s="290"/>
      <c r="N17" s="123"/>
      <c r="O17" s="9" t="s">
        <v>0</v>
      </c>
    </row>
    <row r="18" spans="1:15" s="207" customFormat="1" ht="72" customHeight="1">
      <c r="A18" s="226">
        <v>8</v>
      </c>
      <c r="B18" s="227">
        <v>10</v>
      </c>
      <c r="C18" s="228">
        <v>1041</v>
      </c>
      <c r="D18" s="152" t="s">
        <v>222</v>
      </c>
      <c r="E18" s="229"/>
      <c r="F18" s="231">
        <v>7000</v>
      </c>
      <c r="G18" s="231">
        <v>915.6</v>
      </c>
      <c r="H18" s="123">
        <f t="shared" si="0"/>
        <v>13.08</v>
      </c>
      <c r="I18" s="231">
        <v>7000</v>
      </c>
      <c r="J18" s="231"/>
      <c r="K18" s="181"/>
      <c r="L18" s="230" t="s">
        <v>74</v>
      </c>
      <c r="M18" s="291"/>
      <c r="N18" s="231"/>
      <c r="O18" s="232" t="s">
        <v>0</v>
      </c>
    </row>
    <row r="19" spans="1:15" ht="52.5" customHeight="1">
      <c r="A19" s="13">
        <v>9</v>
      </c>
      <c r="B19" s="9">
        <v>851</v>
      </c>
      <c r="C19" s="9">
        <v>85121</v>
      </c>
      <c r="D19" s="124" t="s">
        <v>250</v>
      </c>
      <c r="E19" s="24"/>
      <c r="F19" s="123">
        <v>45000</v>
      </c>
      <c r="G19" s="123">
        <v>2030</v>
      </c>
      <c r="H19" s="123">
        <f t="shared" si="0"/>
        <v>4.51</v>
      </c>
      <c r="I19" s="123">
        <v>45000</v>
      </c>
      <c r="J19" s="123"/>
      <c r="K19" s="289"/>
      <c r="L19" s="15" t="s">
        <v>74</v>
      </c>
      <c r="M19" s="290"/>
      <c r="N19" s="123"/>
      <c r="O19" s="9" t="s">
        <v>0</v>
      </c>
    </row>
    <row r="20" spans="1:15" ht="52.5" customHeight="1">
      <c r="A20" s="13">
        <v>10</v>
      </c>
      <c r="B20" s="121">
        <v>10</v>
      </c>
      <c r="C20" s="122">
        <v>1041</v>
      </c>
      <c r="D20" s="124" t="s">
        <v>306</v>
      </c>
      <c r="E20" s="24"/>
      <c r="F20" s="123">
        <v>22414</v>
      </c>
      <c r="G20" s="123">
        <v>0</v>
      </c>
      <c r="H20" s="123">
        <f t="shared" si="0"/>
        <v>0</v>
      </c>
      <c r="I20" s="123">
        <v>10000</v>
      </c>
      <c r="J20" s="123"/>
      <c r="K20" s="289"/>
      <c r="L20" s="15" t="s">
        <v>74</v>
      </c>
      <c r="M20" s="290"/>
      <c r="N20" s="123">
        <v>12414</v>
      </c>
      <c r="O20" s="9" t="s">
        <v>0</v>
      </c>
    </row>
    <row r="21" spans="1:15" ht="18.75" customHeight="1">
      <c r="A21" s="382" t="s">
        <v>80</v>
      </c>
      <c r="B21" s="383"/>
      <c r="C21" s="383"/>
      <c r="D21" s="384"/>
      <c r="E21" s="292">
        <f>SUM(E11:E20)</f>
        <v>0</v>
      </c>
      <c r="F21" s="84">
        <f>SUM(F10:F20)</f>
        <v>193253</v>
      </c>
      <c r="G21" s="84">
        <f>SUM(G10:G20)</f>
        <v>8139.780000000001</v>
      </c>
      <c r="H21" s="84">
        <f t="shared" si="0"/>
        <v>4.21</v>
      </c>
      <c r="I21" s="84">
        <f>SUM(I10:I20)</f>
        <v>180839</v>
      </c>
      <c r="J21" s="84">
        <f>SUM(J10:J20)</f>
        <v>0</v>
      </c>
      <c r="K21" s="84">
        <f>SUM(K10:K20)</f>
        <v>0</v>
      </c>
      <c r="L21" s="292"/>
      <c r="M21" s="84">
        <f>SUM(M10:M20)</f>
        <v>0</v>
      </c>
      <c r="N21" s="84">
        <f>SUM(N10:N20)</f>
        <v>12414</v>
      </c>
      <c r="O21" s="16" t="s">
        <v>63</v>
      </c>
    </row>
    <row r="22" spans="1:14" s="27" customFormat="1" ht="10.5" customHeight="1">
      <c r="A22" s="27" t="s">
        <v>13</v>
      </c>
      <c r="F22" s="30"/>
      <c r="G22" s="30"/>
      <c r="H22" s="30"/>
      <c r="J22" s="30"/>
      <c r="K22" s="30"/>
      <c r="N22" s="27" t="s">
        <v>1</v>
      </c>
    </row>
    <row r="23" spans="1:11" s="27" customFormat="1" ht="11.25">
      <c r="A23" s="27" t="s">
        <v>14</v>
      </c>
      <c r="F23" s="30"/>
      <c r="G23" s="30"/>
      <c r="H23" s="30"/>
      <c r="J23" s="30"/>
      <c r="K23" s="30"/>
    </row>
    <row r="24" spans="1:11" s="27" customFormat="1" ht="11.25">
      <c r="A24" s="27" t="s">
        <v>15</v>
      </c>
      <c r="F24" s="30"/>
      <c r="G24" s="30"/>
      <c r="H24" s="30"/>
      <c r="J24" s="30"/>
      <c r="K24" s="30"/>
    </row>
    <row r="25" spans="1:11" s="27" customFormat="1" ht="11.25">
      <c r="A25" s="27" t="s">
        <v>16</v>
      </c>
      <c r="F25" s="30"/>
      <c r="G25" s="30"/>
      <c r="H25" s="30"/>
      <c r="J25" s="30"/>
      <c r="K25" s="30"/>
    </row>
    <row r="26" spans="1:11" s="27" customFormat="1" ht="11.25">
      <c r="A26" s="27" t="s">
        <v>17</v>
      </c>
      <c r="F26" s="30"/>
      <c r="G26" s="30"/>
      <c r="H26" s="30"/>
      <c r="J26" s="30"/>
      <c r="K26" s="30"/>
    </row>
  </sheetData>
  <sheetProtection/>
  <mergeCells count="20">
    <mergeCell ref="L9:M9"/>
    <mergeCell ref="A21:D21"/>
    <mergeCell ref="A2:O2"/>
    <mergeCell ref="A4:A8"/>
    <mergeCell ref="B4:B8"/>
    <mergeCell ref="C4:C8"/>
    <mergeCell ref="D4:D8"/>
    <mergeCell ref="F4:N4"/>
    <mergeCell ref="I6:I8"/>
    <mergeCell ref="H5:H8"/>
    <mergeCell ref="N1:O1"/>
    <mergeCell ref="E4:E8"/>
    <mergeCell ref="F5:F8"/>
    <mergeCell ref="N6:N8"/>
    <mergeCell ref="I5:N5"/>
    <mergeCell ref="L6:M8"/>
    <mergeCell ref="K7:K8"/>
    <mergeCell ref="J6:J8"/>
    <mergeCell ref="O4:O8"/>
    <mergeCell ref="G5:G8"/>
  </mergeCells>
  <printOptions horizontalCentered="1"/>
  <pageMargins left="0.7086614173228347" right="0.7086614173228347" top="0.7874015748031497" bottom="0.7086614173228347" header="0" footer="0.31496062992125984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1">
      <selection activeCell="F18" sqref="F18"/>
    </sheetView>
  </sheetViews>
  <sheetFormatPr defaultColWidth="9.00390625" defaultRowHeight="12.75"/>
  <cols>
    <col min="1" max="1" width="3.875" style="1" customWidth="1"/>
    <col min="2" max="2" width="41.875" style="1" customWidth="1"/>
    <col min="3" max="3" width="9.875" style="1" customWidth="1"/>
    <col min="4" max="4" width="11.625" style="14" customWidth="1"/>
    <col min="5" max="5" width="12.625" style="1" customWidth="1"/>
    <col min="6" max="6" width="8.625" style="1" customWidth="1"/>
    <col min="7" max="16384" width="9.125" style="1" customWidth="1"/>
  </cols>
  <sheetData>
    <row r="1" spans="2:6" ht="23.25" customHeight="1">
      <c r="B1" s="127"/>
      <c r="C1" s="509"/>
      <c r="D1" s="509"/>
      <c r="E1" s="509" t="s">
        <v>328</v>
      </c>
      <c r="F1" s="509"/>
    </row>
    <row r="2" spans="1:6" ht="16.5" customHeight="1">
      <c r="A2" s="508" t="s">
        <v>327</v>
      </c>
      <c r="B2" s="508"/>
      <c r="C2" s="508"/>
      <c r="D2" s="508"/>
      <c r="E2" s="508"/>
      <c r="F2" s="508"/>
    </row>
    <row r="3" ht="6.75" customHeight="1" hidden="1">
      <c r="A3" s="7"/>
    </row>
    <row r="4" spans="4:6" ht="10.5" customHeight="1">
      <c r="D4" s="71"/>
      <c r="F4" s="1" t="s">
        <v>59</v>
      </c>
    </row>
    <row r="5" spans="1:6" s="81" customFormat="1" ht="15" customHeight="1">
      <c r="A5" s="446" t="s">
        <v>69</v>
      </c>
      <c r="B5" s="446" t="s">
        <v>41</v>
      </c>
      <c r="C5" s="447" t="s">
        <v>71</v>
      </c>
      <c r="D5" s="447" t="s">
        <v>329</v>
      </c>
      <c r="E5" s="506" t="s">
        <v>330</v>
      </c>
      <c r="F5" s="506" t="s">
        <v>322</v>
      </c>
    </row>
    <row r="6" spans="1:6" s="81" customFormat="1" ht="12" customHeight="1">
      <c r="A6" s="446"/>
      <c r="B6" s="446"/>
      <c r="C6" s="446"/>
      <c r="D6" s="447"/>
      <c r="E6" s="507"/>
      <c r="F6" s="507"/>
    </row>
    <row r="7" spans="1:6" s="81" customFormat="1" ht="3" customHeight="1" hidden="1">
      <c r="A7" s="446"/>
      <c r="B7" s="446"/>
      <c r="C7" s="446"/>
      <c r="D7" s="447"/>
      <c r="E7" s="269"/>
      <c r="F7" s="269"/>
    </row>
    <row r="8" spans="1:6" s="18" customFormat="1" ht="6.7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</row>
    <row r="9" spans="1:10" ht="18.75" customHeight="1">
      <c r="A9" s="510" t="s">
        <v>51</v>
      </c>
      <c r="B9" s="510"/>
      <c r="C9" s="10"/>
      <c r="D9" s="84">
        <f>SUM(D10,D17,D18,D19,D20,D21)</f>
        <v>1229004.29</v>
      </c>
      <c r="E9" s="84">
        <f>SUM(E10,E17,E18,E19,E20,E21)</f>
        <v>818268.29</v>
      </c>
      <c r="F9" s="84">
        <f>ROUND(((E9/D9)*100),2)</f>
        <v>66.58</v>
      </c>
      <c r="J9" s="267"/>
    </row>
    <row r="10" spans="1:7" ht="18.75" customHeight="1" hidden="1">
      <c r="A10" s="93" t="s">
        <v>119</v>
      </c>
      <c r="B10" s="93" t="s">
        <v>120</v>
      </c>
      <c r="C10" s="10"/>
      <c r="D10" s="72">
        <f>SUM(D11,D13,D15)</f>
        <v>766652</v>
      </c>
      <c r="E10" s="72"/>
      <c r="F10" s="11"/>
      <c r="G10" s="3"/>
    </row>
    <row r="11" spans="1:7" s="42" customFormat="1" ht="18.75" customHeight="1">
      <c r="A11" s="16" t="s">
        <v>43</v>
      </c>
      <c r="B11" s="41" t="s">
        <v>48</v>
      </c>
      <c r="C11" s="16" t="s">
        <v>52</v>
      </c>
      <c r="D11" s="268">
        <v>766652</v>
      </c>
      <c r="E11" s="268">
        <v>0</v>
      </c>
      <c r="F11" s="268">
        <f>ROUND(((E11/D11)*100),2)</f>
        <v>0</v>
      </c>
      <c r="G11" s="94"/>
    </row>
    <row r="12" spans="1:6" s="14" customFormat="1" ht="40.5" customHeight="1">
      <c r="A12" s="10" t="s">
        <v>117</v>
      </c>
      <c r="B12" s="34" t="s">
        <v>118</v>
      </c>
      <c r="C12" s="10" t="s">
        <v>52</v>
      </c>
      <c r="D12" s="72"/>
      <c r="E12" s="72"/>
      <c r="F12" s="11"/>
    </row>
    <row r="13" spans="1:6" s="42" customFormat="1" ht="13.5" customHeight="1">
      <c r="A13" s="16" t="s">
        <v>44</v>
      </c>
      <c r="B13" s="41" t="s">
        <v>49</v>
      </c>
      <c r="C13" s="16" t="s">
        <v>52</v>
      </c>
      <c r="D13" s="268">
        <v>0</v>
      </c>
      <c r="E13" s="268">
        <v>0</v>
      </c>
      <c r="F13" s="268">
        <v>0</v>
      </c>
    </row>
    <row r="14" spans="1:6" ht="32.25" customHeight="1">
      <c r="A14" s="10" t="s">
        <v>121</v>
      </c>
      <c r="B14" s="34" t="s">
        <v>78</v>
      </c>
      <c r="C14" s="10" t="s">
        <v>64</v>
      </c>
      <c r="D14" s="72">
        <v>0</v>
      </c>
      <c r="E14" s="72">
        <v>0</v>
      </c>
      <c r="F14" s="72">
        <v>0</v>
      </c>
    </row>
    <row r="15" spans="1:6" ht="28.5" customHeight="1">
      <c r="A15" s="10" t="s">
        <v>45</v>
      </c>
      <c r="B15" s="34" t="s">
        <v>122</v>
      </c>
      <c r="C15" s="10" t="s">
        <v>72</v>
      </c>
      <c r="D15" s="72"/>
      <c r="E15" s="72"/>
      <c r="F15" s="11"/>
    </row>
    <row r="16" spans="1:6" ht="54.75" customHeight="1" hidden="1">
      <c r="A16" s="10" t="s">
        <v>123</v>
      </c>
      <c r="B16" s="34" t="s">
        <v>174</v>
      </c>
      <c r="C16" s="10" t="s">
        <v>72</v>
      </c>
      <c r="D16" s="72"/>
      <c r="E16" s="72"/>
      <c r="F16" s="11"/>
    </row>
    <row r="17" spans="1:6" s="42" customFormat="1" ht="18.75" customHeight="1">
      <c r="A17" s="16" t="s">
        <v>37</v>
      </c>
      <c r="B17" s="41" t="s">
        <v>124</v>
      </c>
      <c r="C17" s="16" t="s">
        <v>53</v>
      </c>
      <c r="D17" s="268"/>
      <c r="E17" s="268"/>
      <c r="F17" s="325"/>
    </row>
    <row r="18" spans="1:6" s="42" customFormat="1" ht="18.75" customHeight="1">
      <c r="A18" s="16" t="s">
        <v>47</v>
      </c>
      <c r="B18" s="41" t="s">
        <v>125</v>
      </c>
      <c r="C18" s="16" t="s">
        <v>126</v>
      </c>
      <c r="D18" s="268">
        <v>462352.29</v>
      </c>
      <c r="E18" s="268">
        <v>818268.29</v>
      </c>
      <c r="F18" s="84">
        <f>ROUND(((E18/D18)*100),2)</f>
        <v>176.98</v>
      </c>
    </row>
    <row r="19" spans="1:6" ht="18.75" customHeight="1">
      <c r="A19" s="10" t="s">
        <v>50</v>
      </c>
      <c r="B19" s="11" t="s">
        <v>127</v>
      </c>
      <c r="C19" s="10" t="s">
        <v>65</v>
      </c>
      <c r="D19" s="72"/>
      <c r="E19" s="72"/>
      <c r="F19" s="11"/>
    </row>
    <row r="20" spans="1:6" ht="18.75" customHeight="1">
      <c r="A20" s="10" t="s">
        <v>161</v>
      </c>
      <c r="B20" s="11" t="s">
        <v>84</v>
      </c>
      <c r="C20" s="10" t="s">
        <v>56</v>
      </c>
      <c r="D20" s="72"/>
      <c r="E20" s="72"/>
      <c r="F20" s="11"/>
    </row>
    <row r="21" spans="1:6" s="42" customFormat="1" ht="18.75" customHeight="1">
      <c r="A21" s="16" t="s">
        <v>167</v>
      </c>
      <c r="B21" s="41" t="s">
        <v>133</v>
      </c>
      <c r="C21" s="16" t="s">
        <v>257</v>
      </c>
      <c r="D21" s="268"/>
      <c r="E21" s="268"/>
      <c r="F21" s="325"/>
    </row>
    <row r="22" spans="1:6" ht="15" customHeight="1">
      <c r="A22" s="510" t="s">
        <v>79</v>
      </c>
      <c r="B22" s="510"/>
      <c r="C22" s="10"/>
      <c r="D22" s="72">
        <f>SUM(D23:D31)</f>
        <v>0</v>
      </c>
      <c r="E22" s="72">
        <v>0</v>
      </c>
      <c r="F22" s="72">
        <v>0</v>
      </c>
    </row>
    <row r="23" spans="1:6" ht="18.75" customHeight="1">
      <c r="A23" s="10" t="s">
        <v>43</v>
      </c>
      <c r="B23" s="11" t="s">
        <v>66</v>
      </c>
      <c r="C23" s="10" t="s">
        <v>55</v>
      </c>
      <c r="D23" s="72">
        <v>0</v>
      </c>
      <c r="E23" s="72">
        <v>0</v>
      </c>
      <c r="F23" s="72">
        <v>0</v>
      </c>
    </row>
    <row r="24" spans="1:6" ht="40.5" customHeight="1">
      <c r="A24" s="10" t="s">
        <v>117</v>
      </c>
      <c r="B24" s="34" t="s">
        <v>134</v>
      </c>
      <c r="C24" s="10" t="s">
        <v>55</v>
      </c>
      <c r="D24" s="72"/>
      <c r="E24" s="72"/>
      <c r="F24" s="11"/>
    </row>
    <row r="25" spans="1:6" ht="18.75" customHeight="1">
      <c r="A25" s="10" t="s">
        <v>44</v>
      </c>
      <c r="B25" s="11" t="s">
        <v>54</v>
      </c>
      <c r="C25" s="10" t="s">
        <v>55</v>
      </c>
      <c r="D25" s="72"/>
      <c r="E25" s="72"/>
      <c r="F25" s="11"/>
    </row>
    <row r="26" spans="1:6" ht="18.75" customHeight="1">
      <c r="A26" s="10" t="s">
        <v>121</v>
      </c>
      <c r="B26" s="11" t="s">
        <v>258</v>
      </c>
      <c r="C26" s="10" t="s">
        <v>68</v>
      </c>
      <c r="D26" s="72"/>
      <c r="E26" s="72"/>
      <c r="F26" s="11"/>
    </row>
    <row r="27" spans="1:6" ht="26.25" customHeight="1">
      <c r="A27" s="10" t="s">
        <v>129</v>
      </c>
      <c r="B27" s="34" t="s">
        <v>131</v>
      </c>
      <c r="C27" s="10" t="s">
        <v>57</v>
      </c>
      <c r="D27" s="72"/>
      <c r="E27" s="72"/>
      <c r="F27" s="11"/>
    </row>
    <row r="28" spans="1:6" ht="54.75" customHeight="1">
      <c r="A28" s="10" t="s">
        <v>130</v>
      </c>
      <c r="B28" s="34" t="s">
        <v>135</v>
      </c>
      <c r="C28" s="10"/>
      <c r="D28" s="72"/>
      <c r="E28" s="72"/>
      <c r="F28" s="11"/>
    </row>
    <row r="29" spans="1:6" ht="18.75" customHeight="1">
      <c r="A29" s="10" t="s">
        <v>45</v>
      </c>
      <c r="B29" s="11" t="s">
        <v>67</v>
      </c>
      <c r="C29" s="10" t="s">
        <v>62</v>
      </c>
      <c r="D29" s="72"/>
      <c r="E29" s="72"/>
      <c r="F29" s="11"/>
    </row>
    <row r="30" spans="1:6" ht="18.75" customHeight="1">
      <c r="A30" s="10" t="s">
        <v>37</v>
      </c>
      <c r="B30" s="11" t="s">
        <v>128</v>
      </c>
      <c r="C30" s="10" t="s">
        <v>56</v>
      </c>
      <c r="D30" s="72"/>
      <c r="E30" s="72"/>
      <c r="F30" s="11"/>
    </row>
    <row r="31" spans="1:6" ht="42.75" customHeight="1">
      <c r="A31" s="10" t="s">
        <v>47</v>
      </c>
      <c r="B31" s="34" t="s">
        <v>259</v>
      </c>
      <c r="C31" s="10" t="s">
        <v>57</v>
      </c>
      <c r="D31" s="72"/>
      <c r="E31" s="72"/>
      <c r="F31" s="11"/>
    </row>
    <row r="32" spans="1:4" ht="7.5" customHeight="1">
      <c r="A32" s="2"/>
      <c r="B32" s="3"/>
      <c r="C32" s="3"/>
      <c r="D32" s="57"/>
    </row>
  </sheetData>
  <sheetProtection/>
  <mergeCells count="11">
    <mergeCell ref="A9:B9"/>
    <mergeCell ref="A22:B22"/>
    <mergeCell ref="A5:A7"/>
    <mergeCell ref="C5:C7"/>
    <mergeCell ref="B5:B7"/>
    <mergeCell ref="E5:E6"/>
    <mergeCell ref="F5:F6"/>
    <mergeCell ref="A2:F2"/>
    <mergeCell ref="E1:F1"/>
    <mergeCell ref="C1:D1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2014-08-25T08:16:19Z</cp:lastPrinted>
  <dcterms:created xsi:type="dcterms:W3CDTF">1998-12-09T13:02:10Z</dcterms:created>
  <dcterms:modified xsi:type="dcterms:W3CDTF">2014-08-25T08:16:21Z</dcterms:modified>
  <cp:category/>
  <cp:version/>
  <cp:contentType/>
  <cp:contentStatus/>
</cp:coreProperties>
</file>