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04" activeTab="0"/>
  </bookViews>
  <sheets>
    <sheet name="ZAŁ 11_9" sheetId="1" r:id="rId1"/>
    <sheet name="ZAŁ 3_3  " sheetId="2" r:id="rId2"/>
    <sheet name="ZAŁ 5_5" sheetId="3" r:id="rId3"/>
    <sheet name="ZAŁ 4_4" sheetId="4" r:id="rId4"/>
    <sheet name="ZAŁ 6_6" sheetId="5" r:id="rId5"/>
    <sheet name="ZAŁ 9_7" sheetId="6" r:id="rId6"/>
    <sheet name="Arkusz1" sheetId="7" state="hidden" r:id="rId7"/>
    <sheet name="ZAŁ 10_8" sheetId="8" r:id="rId8"/>
  </sheets>
  <definedNames>
    <definedName name="_xlnm.Print_Titles" localSheetId="0">'ZAŁ 11_9'!$5:$9</definedName>
    <definedName name="_xlnm.Print_Titles" localSheetId="1">'ZAŁ 3_3  '!$6:$12</definedName>
    <definedName name="_xlnm.Print_Titles" localSheetId="2">'ZAŁ 5_5'!$5:$9</definedName>
    <definedName name="_xlnm.Print_Titles" localSheetId="5">'ZAŁ 9_7'!$3:$4</definedName>
  </definedNames>
  <calcPr fullCalcOnLoad="1"/>
</workbook>
</file>

<file path=xl/sharedStrings.xml><?xml version="1.0" encoding="utf-8"?>
<sst xmlns="http://schemas.openxmlformats.org/spreadsheetml/2006/main" count="666" uniqueCount="325">
  <si>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</si>
  <si>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</si>
  <si>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</si>
  <si>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</si>
  <si>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</si>
  <si>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</si>
  <si>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</si>
  <si>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</si>
  <si>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</si>
  <si>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</si>
  <si>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</si>
  <si>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</si>
  <si>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</si>
  <si>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</si>
  <si>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</si>
  <si>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</si>
  <si>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</si>
  <si>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</si>
  <si>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</si>
  <si>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</si>
  <si>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</si>
  <si>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</si>
  <si>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</si>
  <si>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</si>
  <si>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</si>
  <si>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</si>
  <si>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</si>
  <si>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</si>
  <si>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</si>
  <si>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</si>
  <si>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</si>
  <si>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</si>
  <si>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</si>
  <si>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</si>
  <si>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</si>
  <si>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</si>
  <si>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</si>
  <si>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</si>
  <si>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</si>
  <si>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</si>
  <si>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</si>
  <si>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</si>
  <si>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</si>
  <si>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</si>
  <si>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</si>
  <si>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</si>
  <si>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</si>
  <si>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</si>
  <si>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</si>
  <si>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</si>
  <si>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</si>
  <si>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</si>
  <si>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</si>
  <si>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</si>
  <si>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</si>
  <si>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</si>
  <si>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</si>
  <si>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</si>
  <si>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</si>
  <si>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</si>
  <si>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</si>
  <si>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</si>
  <si>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</si>
  <si>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</si>
  <si>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</si>
  <si>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</si>
  <si>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</si>
  <si>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</si>
  <si>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</si>
  <si>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</si>
  <si>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</si>
  <si>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</si>
  <si>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</si>
  <si>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</si>
  <si>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</si>
  <si>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</si>
  <si>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</si>
  <si>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</si>
  <si>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</si>
  <si>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</si>
  <si>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</si>
  <si>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</si>
  <si>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</si>
  <si>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</si>
  <si>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</si>
  <si>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</si>
  <si>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</si>
  <si>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</si>
  <si>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</si>
  <si>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</si>
  <si>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</si>
  <si>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</si>
  <si>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</si>
  <si>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</si>
  <si>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</si>
  <si>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</si>
  <si>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</si>
  <si>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</si>
  <si>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</si>
  <si>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</si>
  <si>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</si>
  <si>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</si>
  <si>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</si>
  <si>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</si>
  <si>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</si>
  <si>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</si>
  <si>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</si>
  <si>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</si>
  <si>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</si>
  <si>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</si>
  <si>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</si>
  <si>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</si>
  <si>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</si>
  <si>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</si>
  <si>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</si>
  <si>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</si>
  <si>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</si>
  <si>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</si>
  <si>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</si>
  <si>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</si>
  <si>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</si>
  <si>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</si>
  <si>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</si>
  <si>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</si>
  <si>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</si>
  <si>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</si>
  <si>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</si>
  <si>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</si>
  <si>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Paragraf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</si>
  <si>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</si>
  <si>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</si>
  <si>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</si>
  <si>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</si>
  <si>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</si>
  <si>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</si>
  <si>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</si>
  <si>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</si>
  <si>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</si>
  <si>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</si>
  <si>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</si>
  <si>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</si>
  <si>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</si>
  <si>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</si>
  <si>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</si>
  <si>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</si>
  <si>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</si>
  <si>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</si>
  <si>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</si>
  <si>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</si>
  <si>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</si>
  <si>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</si>
  <si>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Sołectwo: Skarżysko Kościelne I</t>
  </si>
  <si>
    <t>Utrzymanie czystości w sołectwie oraz przystanków autobusowych</t>
  </si>
  <si>
    <t>Utrzymanie porządku w sołectwie</t>
  </si>
  <si>
    <t>Utrzymanie porządku i czystości w sołectwie</t>
  </si>
  <si>
    <t>Przystosowanie i wyposażenie pomieszczeń miejscowej szkoły dla potrzeb spotkań mieszkańców sołectwa</t>
  </si>
  <si>
    <t>Budowa sieci kanalizacji sanitarnej z przykanalikami do granic posesji wraz z przepompowniami ścieków  i zasilaniem elektrycznym przepompowni w miejscowości Majków, ul Św. Anny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</si>
  <si>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</si>
  <si>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</si>
  <si>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</si>
  <si>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</si>
  <si>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</si>
  <si>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</si>
  <si>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</si>
  <si>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</si>
  <si>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</si>
  <si>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</si>
  <si>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</si>
  <si>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</si>
  <si>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</si>
  <si>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</si>
  <si>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</si>
  <si>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</si>
  <si>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</si>
  <si>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</si>
  <si>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</si>
  <si>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</si>
  <si>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</si>
  <si>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</si>
  <si>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Organizacja imprez integracyjnych dla społeczności lokalnej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</si>
  <si>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</si>
  <si>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</si>
  <si>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</si>
  <si>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</si>
  <si>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</si>
  <si>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</si>
  <si>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</si>
  <si>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</si>
  <si>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</si>
  <si>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</si>
  <si>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</si>
  <si>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</si>
  <si>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</si>
  <si>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</si>
  <si>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</si>
  <si>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</si>
  <si>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</si>
  <si>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</si>
  <si>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</si>
  <si>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</si>
  <si>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</si>
  <si>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</si>
  <si>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</si>
  <si>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</si>
  <si>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</si>
  <si>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</si>
  <si>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</si>
  <si>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</si>
  <si>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</si>
  <si>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</si>
  <si>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</si>
  <si>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</si>
  <si>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</si>
  <si>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</si>
  <si>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</si>
  <si>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</si>
  <si>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</si>
  <si>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</si>
  <si>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</si>
  <si>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</si>
  <si>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</si>
  <si>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</si>
  <si>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</si>
  <si>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</si>
  <si>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</si>
  <si>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</si>
  <si>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</si>
  <si>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</si>
  <si>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</si>
  <si>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</si>
  <si>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</si>
  <si>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</si>
  <si>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</si>
  <si>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</si>
  <si>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Zagospodarowanie  „Oczko Wodnego” wraz z ciągiem komunikacyjnym</t>
  </si>
  <si>
    <t>Wydatki na programy i projekty realizowane ze środków pochodzących z budżetu Unii Europejskiej oraz innych źródeł zagranicznych, niepodlegających zwrotowi na 2013 rok</t>
  </si>
  <si>
    <t>Wydatki w roku budżetowym 2013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</si>
  <si>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</si>
  <si>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</si>
  <si>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</si>
  <si>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</si>
  <si>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</si>
  <si>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</si>
  <si>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</si>
  <si>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</si>
  <si>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Limity wydatków na wieloletnie przedsięwzięcia majątkowe planowane do poniesienia  w  2013 roku</t>
  </si>
  <si>
    <t>rok budżetowy 2013 (7+8+10+11)</t>
  </si>
  <si>
    <t>Zadania inwestycyjne roczne w 2013 r.</t>
  </si>
  <si>
    <t>Przychody i rozchody budżetu w 2013 r.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</si>
  <si>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</si>
  <si>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</si>
  <si>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</si>
  <si>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Kwota 2013 r</t>
  </si>
  <si>
    <t>Zagospodarowanie przestrzeni publicznej poprzez utworzenie centrum kulturalno-rekreacyjnego w miejscowości Świerczek</t>
  </si>
  <si>
    <t>Zagospodarowanie przestrzeni publicznej poprzez uporządkowanie terenu wokół oczka wodnego oraz wykonanie deptaku w ciągu ulicy Urzędniczej w miejscowości Skarżysko Kościelne</t>
  </si>
  <si>
    <t>Stowarzyszenie OSP Grzybowa Góra</t>
  </si>
  <si>
    <t>Stowarzyszenia OSP Kierz Niedźwiedzi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</si>
  <si>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</si>
  <si>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</si>
  <si>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Stowarzyszenia OSP Lipowe Pole</t>
  </si>
  <si>
    <t>Dotacja  dla SPZOZ na realizację programu "Zapobieganie chorobom zakaźnym- darmowe szczepienia ochronne u pacjentów SPZOZ powyżej 60 roku życia przeciwko grypie i pneumokokom, u dzieci w wieku szkolnym szczepienie przeciwko meningokokom (sepsa, posocznica)"</t>
  </si>
  <si>
    <t>Zakup zestawu nagłaśniajacego w ramach zadania Przystosowanie i wyposażenie pomieszczeń miejscowej szkoły dla potrzeb spotkań mieszkańców z Funduszu Sołeckiego  Lipowe Pole Skarbowe</t>
  </si>
  <si>
    <t>Ogrodzenie placu gminnego w Michałowie-Stanicy- zadanie z funduszu sołeckiego sołectwa Michałów</t>
  </si>
  <si>
    <t>Zakup pojemników do selektywnej zbiórki odpadów</t>
  </si>
  <si>
    <t>2010-2013</t>
  </si>
  <si>
    <t>Projekt: " Zagospodarowanie przestrzeni publicznej poprzez utworzenie centrum kulturalno-rekreacyjnego w miejscowości Świerczek"</t>
  </si>
  <si>
    <t xml:space="preserve">Rozbudowa drogi gminnej w miejscowości Skarżysko Kościelne, ul. Olszynki </t>
  </si>
  <si>
    <t>Zakup oprogramowania  i sprzętu komputerowego do ewidencji opłat za gospodarowanie odpadami komunalnymi</t>
  </si>
  <si>
    <t>Wybrukowanie wjazdu do szkoły - zadanie w ramach funduszu sołeckiego sołectwa Grzybowa Góra</t>
  </si>
  <si>
    <t>Papiery wartościowe (obligacje) których zbywalność jest ograniczona, zaciągane w związku z umową zawartą z podmiotem dysponującym środkami pochodzącymi z budżetu U.E.</t>
  </si>
  <si>
    <t>Dotacje celowe  w 2013 r.</t>
  </si>
  <si>
    <t>rok budżetowy 2013 (6+7+9+10)</t>
  </si>
  <si>
    <t>Dotacja celowa z budżetu na finansowanie lub dofinansowanie kosztów realizacji inwestycji i zakupów inwestycyjnych jednostek niezaliczanych do sektora finansów publicznych - Zakup samochodu pożarniczego przez Stowarzyszenie OSP Kierz Niedźwiedzi</t>
  </si>
  <si>
    <t>2011-2014</t>
  </si>
  <si>
    <t>Rekreacyjno sportowy plac zabaw w Lipowym Polu Skarbowym</t>
  </si>
  <si>
    <t>Wykup działki pod wodociągiem w Grzybowej Górze</t>
  </si>
  <si>
    <t>Projekt: "Rekreacyjno sportowy plac zabaw w Lipowym Polu Skarbowym"</t>
  </si>
  <si>
    <t xml:space="preserve">Parafia Rzymsko-Katolickiej  pw. Św.  Trójcy w Skarżysku Kościelnym </t>
  </si>
  <si>
    <t>Dotacja celowa z budżetu na dofinansowanie  prac konserwatorsko - restauratorskich barokowych organów obejmujące:  prospekt organowy, balustradę oraz dwie kolumny podtrzymujące organy  w  kościele parafialnym pw. Św. Trójcy w Skarżysku Kościelnym.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</si>
  <si>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instruktora...- "Cudze chwalicie, swego nie znacie"-Noc  Świetojańska Natura i My"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</si>
  <si>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W kręgu Kultury i Tradycji.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</si>
  <si>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... -Zachowanie i promocja dziedzictwa kulturowego naszej gminy.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</si>
  <si>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i upowszechnianie aktywnego spędzania wolnego czasu (festyny, akcje sportowe...)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</si>
  <si>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Extreme Combat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</si>
  <si>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Postaw na rodzinę -V parafialny festyn rodzinny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</si>
  <si>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sportowe- Popularyzacja zdrowego stylu życia ...</t>
  </si>
  <si>
    <t>10.</t>
  </si>
  <si>
    <t>11.</t>
  </si>
  <si>
    <t>12.</t>
  </si>
  <si>
    <t>Wyłonina w drodze konkursu- Stowarzyszenie Kultury Zespół Pieśni, Tańca i Rozrywki "Romano"</t>
  </si>
  <si>
    <t xml:space="preserve">Wyłonina w drodze konkursu- Stowarzyszeniena Rzecz Odnowy Zabytków Parafii Św. Trójcy </t>
  </si>
  <si>
    <t>Wyłonina w drodze konkursu -Stowarzyszenie "NASZA GMINA"</t>
  </si>
  <si>
    <t>Wyłonina w drodze konkursu -Gminny Ludowy Klub Sportowy "GROM"</t>
  </si>
  <si>
    <t>Wyłonina w drodze konkursu- "Creative Community"</t>
  </si>
  <si>
    <t>Wyłonina w drodze konkursu -Stowarzyszenie na Rzecz Odnowy Zabytków Parafii Św. Trójcy</t>
  </si>
  <si>
    <t>Wyłonina w drodze konkursu -Gminne Zrzeszenie LZS</t>
  </si>
  <si>
    <t>Dochody i wydatki związane z realizacją zadań realizowanych na podstawie porozumień (umów) między jednostkami samorządu terytorialnego w 2013 r.</t>
  </si>
  <si>
    <t>Przebudowa drogi dojazdowej do gruntów rolnych w miejscowości Skarżysko Kościelne ul. Dworska nr ewidencyjny działki 3275</t>
  </si>
  <si>
    <t>do Uchwały Nr XXXIV/…../2013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</si>
  <si>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</si>
  <si>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</si>
  <si>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4- "Leader"</t>
  </si>
  <si>
    <t>Priorytet IX. Rozwój wykształcenia i kompetencji w regionach</t>
  </si>
  <si>
    <t>Poddziałanie 9.1.2. Wyrównanie szans edukacyjnych uczniów z grup o utrudnionym dostępie do edukacji oraz zmniejszanie różnic w jakości usług edukacyjnych.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</si>
  <si>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</si>
  <si>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</si>
  <si>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Oś 4 - "Leader"</t>
  </si>
  <si>
    <t>Załącznik Nr 5</t>
  </si>
  <si>
    <t>Załącznik Nr 8</t>
  </si>
  <si>
    <t>do Uchwały Nr XXXIV/.../2013</t>
  </si>
  <si>
    <t>Załącznik Nr 9
do Uchwały Nr XXXIV/.../2013
Rady Gminy Skarżysko Kościelne
z dnia  27 sierpnia  2013 r.</t>
  </si>
  <si>
    <t>Działanie 413: Wdrażanie lokalnych strategii rozwoju dla małych projektów</t>
  </si>
  <si>
    <t xml:space="preserve">Przebudowa drogi gminnej w miejscowości Skarżysko Kościelne, ul. Graniczna </t>
  </si>
  <si>
    <t>z dnia 29 sierpnia 2013r.</t>
  </si>
  <si>
    <t>Załącznik Nr 4                                           do Uchwały Nr XXXIV/…../2013                       Rady Gminy Skarżysko Kościelne              z dnia 29 sierpnia 2013r.</t>
  </si>
  <si>
    <t>Załącznik Nr 6                                           do Uchwały Nr XXXIV/.../2013                       Rady Gminy Skarżysko Kościelne              z dnia 29 sierpnia 2013 r.</t>
  </si>
  <si>
    <t>Załącznik Nr 7                                                                                                                do Uchwały Nr XXXIV/..../2013                                                                                            Rady Gminy Skarżysko Kościelne                                                                                                z dnia 29 sierpnia 2013 r.</t>
  </si>
  <si>
    <t>z dnia 29 sierpnia 2013 r.</t>
  </si>
  <si>
    <t>Załącznik Nr 3                                           do Uchwały Nr XXXIV/.../2013                       Rady Gminy Skarżysko Kościelne              z dnia  29 sierpnia 2013 r.</t>
  </si>
  <si>
    <t>Projekt: "Doposażenie placu zabaw oraz wykonanie boiska do gier zespołowych w Grzybowej Górze"</t>
  </si>
  <si>
    <t>Doposażenie placu zabaw oraz wykonanie boiska do gier zespołowych w Grzybowej Górze</t>
  </si>
  <si>
    <t>Modernizacja kotła centralnego ogrzewania w budynku  Szkoły Podstawowej w Kierzu Niedźwiedzim</t>
  </si>
  <si>
    <t>Projekt: "Budowa sieci kanalizacji sanitarnej z przykanalikami do granic nieruchomości  w miejscowości Grzybowa Góra i w miejscowości Skarżysko Kościelne" - ulice  Słoneczna, Spokojna, Południowa.</t>
  </si>
  <si>
    <t>Budowa sieci kanalizacji sanitarnej z przykanalikami do granic nieruchomości wraz z przepompowniami ścieków  i zasilaniem energetycznym przepompowni w miejscowości Michałów "Rudka" Gmina Skarżysko Kościelne</t>
  </si>
  <si>
    <t>Budowa sieci kanalizacji sanitarnej z przykanalikami do granic nieruchomości w miejscowości Grzybowa Góra i w miejscowości Skarżysko Kościelne  - ulice  Słoneczna, Spokojna, Południowa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</si>
</sst>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7"/>
      <name val="Arial CE"/>
      <family val="0"/>
    </font>
    <font>
      <b/>
      <sz val="7"/>
      <name val="Arial CE"/>
      <family val="2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top" wrapText="1"/>
    </xf>
    <xf numFmtId="0" fontId="35" fillId="0" borderId="17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0" fontId="34" fillId="0" borderId="23" xfId="0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3" fontId="35" fillId="0" borderId="17" xfId="0" applyNumberFormat="1" applyFont="1" applyBorder="1" applyAlignment="1">
      <alignment vertical="top" wrapText="1"/>
    </xf>
    <xf numFmtId="4" fontId="14" fillId="0" borderId="0" xfId="0" applyNumberFormat="1" applyFont="1" applyAlignment="1">
      <alignment horizontal="center" vertical="center" wrapText="1"/>
    </xf>
    <xf numFmtId="4" fontId="43" fillId="0" borderId="1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43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4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wrapText="1"/>
    </xf>
    <xf numFmtId="4" fontId="47" fillId="0" borderId="12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wrapText="1"/>
    </xf>
    <xf numFmtId="4" fontId="47" fillId="0" borderId="20" xfId="0" applyNumberFormat="1" applyFont="1" applyBorder="1" applyAlignment="1">
      <alignment/>
    </xf>
    <xf numFmtId="0" fontId="47" fillId="0" borderId="20" xfId="0" applyFont="1" applyBorder="1" applyAlignment="1" quotePrefix="1">
      <alignment/>
    </xf>
    <xf numFmtId="0" fontId="47" fillId="0" borderId="20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Border="1" applyAlignment="1">
      <alignment wrapText="1"/>
    </xf>
    <xf numFmtId="4" fontId="47" fillId="0" borderId="25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47" fillId="0" borderId="20" xfId="0" applyFont="1" applyFill="1" applyBorder="1" applyAlignment="1">
      <alignment/>
    </xf>
    <xf numFmtId="0" fontId="47" fillId="0" borderId="20" xfId="0" applyFont="1" applyFill="1" applyBorder="1" applyAlignment="1">
      <alignment wrapText="1"/>
    </xf>
    <xf numFmtId="4" fontId="47" fillId="0" borderId="20" xfId="0" applyNumberFormat="1" applyFont="1" applyFill="1" applyBorder="1" applyAlignment="1">
      <alignment/>
    </xf>
    <xf numFmtId="0" fontId="47" fillId="0" borderId="20" xfId="0" applyFont="1" applyFill="1" applyBorder="1" applyAlignment="1" quotePrefix="1">
      <alignment/>
    </xf>
    <xf numFmtId="0" fontId="47" fillId="0" borderId="20" xfId="0" applyFont="1" applyFill="1" applyBorder="1" applyAlignment="1" quotePrefix="1">
      <alignment wrapText="1"/>
    </xf>
    <xf numFmtId="0" fontId="48" fillId="0" borderId="12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5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 quotePrefix="1">
      <alignment/>
    </xf>
    <xf numFmtId="0" fontId="12" fillId="0" borderId="20" xfId="0" applyFont="1" applyBorder="1" applyAlignment="1" quotePrefix="1">
      <alignment wrapText="1"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/>
    </xf>
    <xf numFmtId="0" fontId="47" fillId="0" borderId="26" xfId="0" applyFont="1" applyFill="1" applyBorder="1" applyAlignment="1">
      <alignment/>
    </xf>
    <xf numFmtId="4" fontId="47" fillId="0" borderId="26" xfId="0" applyNumberFormat="1" applyFont="1" applyFill="1" applyBorder="1" applyAlignment="1">
      <alignment/>
    </xf>
    <xf numFmtId="0" fontId="47" fillId="0" borderId="26" xfId="0" applyFont="1" applyFill="1" applyBorder="1" applyAlignment="1" quotePrefix="1">
      <alignment/>
    </xf>
    <xf numFmtId="0" fontId="47" fillId="0" borderId="26" xfId="0" applyFont="1" applyFill="1" applyBorder="1" applyAlignment="1" quotePrefix="1">
      <alignment wrapText="1"/>
    </xf>
    <xf numFmtId="0" fontId="47" fillId="0" borderId="26" xfId="0" applyFont="1" applyFill="1" applyBorder="1" applyAlignment="1">
      <alignment wrapText="1"/>
    </xf>
    <xf numFmtId="0" fontId="37" fillId="0" borderId="12" xfId="0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169" fontId="47" fillId="0" borderId="12" xfId="0" applyNumberFormat="1" applyFont="1" applyBorder="1" applyAlignment="1">
      <alignment/>
    </xf>
    <xf numFmtId="168" fontId="47" fillId="0" borderId="12" xfId="0" applyNumberFormat="1" applyFont="1" applyBorder="1" applyAlignment="1">
      <alignment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9" fontId="47" fillId="0" borderId="20" xfId="0" applyNumberFormat="1" applyFont="1" applyBorder="1" applyAlignment="1">
      <alignment/>
    </xf>
    <xf numFmtId="168" fontId="47" fillId="0" borderId="20" xfId="0" applyNumberFormat="1" applyFont="1" applyBorder="1" applyAlignment="1">
      <alignment/>
    </xf>
    <xf numFmtId="0" fontId="5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  <xf numFmtId="0" fontId="36" fillId="0" borderId="32" xfId="0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vertical="center"/>
    </xf>
    <xf numFmtId="4" fontId="43" fillId="0" borderId="20" xfId="0" applyNumberFormat="1" applyFont="1" applyBorder="1" applyAlignment="1">
      <alignment vertical="center"/>
    </xf>
    <xf numFmtId="4" fontId="43" fillId="0" borderId="15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20" xfId="0" applyNumberFormat="1" applyFont="1" applyBorder="1" applyAlignment="1">
      <alignment horizontal="center" vertical="center"/>
    </xf>
    <xf numFmtId="169" fontId="14" fillId="0" borderId="15" xfId="0" applyNumberFormat="1" applyFont="1" applyBorder="1" applyAlignment="1">
      <alignment horizontal="center" vertical="center"/>
    </xf>
    <xf numFmtId="168" fontId="14" fillId="0" borderId="33" xfId="0" applyNumberFormat="1" applyFont="1" applyBorder="1" applyAlignment="1">
      <alignment vertical="center"/>
    </xf>
    <xf numFmtId="168" fontId="14" fillId="0" borderId="21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7" xfId="0" applyFont="1" applyBorder="1" applyAlignment="1">
      <alignment/>
    </xf>
    <xf numFmtId="0" fontId="34" fillId="0" borderId="23" xfId="0" applyFont="1" applyBorder="1" applyAlignment="1">
      <alignment/>
    </xf>
    <xf numFmtId="4" fontId="5" fillId="0" borderId="0" xfId="0" applyNumberFormat="1" applyFont="1" applyAlignment="1">
      <alignment horizontal="right" vertical="center" wrapText="1"/>
    </xf>
    <xf numFmtId="168" fontId="14" fillId="0" borderId="12" xfId="0" applyNumberFormat="1" applyFont="1" applyBorder="1" applyAlignment="1">
      <alignment vertical="center"/>
    </xf>
    <xf numFmtId="168" fontId="14" fillId="0" borderId="20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0" fontId="47" fillId="0" borderId="20" xfId="0" applyFont="1" applyBorder="1" applyAlignment="1">
      <alignment vertical="top" wrapText="1"/>
    </xf>
    <xf numFmtId="0" fontId="45" fillId="0" borderId="20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vertical="top" wrapText="1"/>
    </xf>
    <xf numFmtId="0" fontId="45" fillId="0" borderId="20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4" fontId="0" fillId="0" borderId="12" xfId="62" applyFont="1" applyBorder="1" applyAlignment="1">
      <alignment vertical="center"/>
    </xf>
    <xf numFmtId="44" fontId="0" fillId="0" borderId="20" xfId="62" applyFont="1" applyBorder="1" applyAlignment="1">
      <alignment vertical="center"/>
    </xf>
    <xf numFmtId="44" fontId="0" fillId="0" borderId="15" xfId="62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2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5" xfId="0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 horizontal="lef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0" fillId="0" borderId="0" xfId="0" applyAlignment="1">
      <alignment horizontal="right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E5" sqref="E5:E8"/>
    </sheetView>
  </sheetViews>
  <sheetFormatPr defaultColWidth="9.00390625" defaultRowHeight="12.75"/>
  <cols>
    <col min="1" max="1" width="14.25390625" style="53" customWidth="1"/>
    <col min="2" max="2" width="3.875" style="53" customWidth="1"/>
    <col min="3" max="3" width="5.875" style="53" customWidth="1"/>
    <col min="4" max="4" width="4.625" style="53" customWidth="1"/>
    <col min="5" max="5" width="6.25390625" style="53" customWidth="1"/>
    <col min="6" max="6" width="9.00390625" style="53" customWidth="1"/>
    <col min="7" max="7" width="6.125" style="53" customWidth="1"/>
    <col min="8" max="8" width="6.25390625" style="53" customWidth="1"/>
    <col min="9" max="9" width="7.375" style="53" customWidth="1"/>
    <col min="10" max="10" width="6.00390625" style="53" customWidth="1"/>
    <col min="11" max="11" width="6.375" style="53" customWidth="1"/>
    <col min="12" max="12" width="6.00390625" style="53" customWidth="1"/>
    <col min="13" max="13" width="6.375" style="53" customWidth="1"/>
    <col min="14" max="14" width="6.625" style="53" customWidth="1"/>
    <col min="15" max="15" width="9.00390625" style="53" customWidth="1"/>
    <col min="16" max="16" width="9.625" style="54" customWidth="1"/>
    <col min="17" max="17" width="6.875" style="54" customWidth="1"/>
    <col min="18" max="18" width="6.125" style="54" customWidth="1"/>
    <col min="19" max="19" width="7.125" style="54" customWidth="1"/>
    <col min="20" max="16384" width="9.125" style="54" customWidth="1"/>
  </cols>
  <sheetData>
    <row r="1" spans="16:19" ht="51" customHeight="1">
      <c r="P1" s="300" t="s">
        <v>310</v>
      </c>
      <c r="Q1" s="301"/>
      <c r="R1" s="301"/>
      <c r="S1" s="301"/>
    </row>
    <row r="2" spans="1:19" ht="24.75" customHeight="1">
      <c r="A2" s="304" t="s">
        <v>296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9" ht="18.75">
      <c r="A3" s="58"/>
      <c r="B3" s="58"/>
      <c r="C3" s="58"/>
      <c r="D3" s="58"/>
      <c r="E3" s="58"/>
      <c r="F3" s="58"/>
      <c r="G3" s="58"/>
      <c r="H3" s="58"/>
      <c r="I3" s="58"/>
    </row>
    <row r="4" spans="1:19" ht="21.75" customHeight="1">
      <c r="A4" s="52"/>
      <c r="B4" s="52"/>
      <c r="C4" s="52"/>
      <c r="D4" s="52"/>
      <c r="E4" s="52"/>
      <c r="F4" s="52"/>
      <c r="G4" s="52"/>
      <c r="Q4" s="302" t="s">
        <v>100</v>
      </c>
      <c r="R4" s="302"/>
      <c r="S4" s="302"/>
    </row>
    <row r="5" spans="1:19" s="106" customFormat="1" ht="11.25">
      <c r="A5" s="297" t="s">
        <v>67</v>
      </c>
      <c r="B5" s="297" t="s">
        <v>45</v>
      </c>
      <c r="C5" s="297" t="s">
        <v>46</v>
      </c>
      <c r="D5" s="297" t="s">
        <v>47</v>
      </c>
      <c r="E5" s="297" t="s">
        <v>4</v>
      </c>
      <c r="F5" s="297" t="s">
        <v>109</v>
      </c>
      <c r="G5" s="305" t="s">
        <v>83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85"/>
    </row>
    <row r="6" spans="1:19" s="106" customFormat="1" ht="11.25">
      <c r="A6" s="298"/>
      <c r="B6" s="298"/>
      <c r="C6" s="298"/>
      <c r="D6" s="298"/>
      <c r="E6" s="298"/>
      <c r="F6" s="298"/>
      <c r="G6" s="297" t="s">
        <v>101</v>
      </c>
      <c r="H6" s="303" t="s">
        <v>83</v>
      </c>
      <c r="I6" s="303"/>
      <c r="J6" s="303"/>
      <c r="K6" s="303"/>
      <c r="L6" s="303"/>
      <c r="M6" s="303"/>
      <c r="N6" s="303"/>
      <c r="O6" s="297" t="s">
        <v>102</v>
      </c>
      <c r="P6" s="306" t="s">
        <v>83</v>
      </c>
      <c r="Q6" s="307"/>
      <c r="R6" s="307"/>
      <c r="S6" s="308"/>
    </row>
    <row r="7" spans="1:19" s="106" customFormat="1" ht="21.75" customHeight="1">
      <c r="A7" s="298"/>
      <c r="B7" s="298"/>
      <c r="C7" s="298"/>
      <c r="D7" s="298"/>
      <c r="E7" s="298"/>
      <c r="F7" s="298"/>
      <c r="G7" s="298"/>
      <c r="H7" s="305" t="s">
        <v>103</v>
      </c>
      <c r="I7" s="285"/>
      <c r="J7" s="297" t="s">
        <v>104</v>
      </c>
      <c r="K7" s="297" t="s">
        <v>105</v>
      </c>
      <c r="L7" s="297" t="s">
        <v>106</v>
      </c>
      <c r="M7" s="297" t="s">
        <v>110</v>
      </c>
      <c r="N7" s="297" t="s">
        <v>111</v>
      </c>
      <c r="O7" s="298"/>
      <c r="P7" s="305" t="s">
        <v>0</v>
      </c>
      <c r="Q7" s="107" t="s">
        <v>49</v>
      </c>
      <c r="R7" s="303" t="s">
        <v>107</v>
      </c>
      <c r="S7" s="303" t="s">
        <v>112</v>
      </c>
    </row>
    <row r="8" spans="1:19" s="106" customFormat="1" ht="115.5">
      <c r="A8" s="299"/>
      <c r="B8" s="299"/>
      <c r="C8" s="299"/>
      <c r="D8" s="299"/>
      <c r="E8" s="299"/>
      <c r="F8" s="299"/>
      <c r="G8" s="299"/>
      <c r="H8" s="109" t="s">
        <v>2</v>
      </c>
      <c r="I8" s="109" t="s">
        <v>108</v>
      </c>
      <c r="J8" s="299"/>
      <c r="K8" s="299"/>
      <c r="L8" s="299"/>
      <c r="M8" s="299"/>
      <c r="N8" s="299"/>
      <c r="O8" s="299"/>
      <c r="P8" s="303"/>
      <c r="Q8" s="108" t="s">
        <v>1</v>
      </c>
      <c r="R8" s="303"/>
      <c r="S8" s="303"/>
    </row>
    <row r="9" spans="1:19" ht="6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</row>
    <row r="10" spans="1:19" ht="54" customHeight="1">
      <c r="A10" s="286" t="s">
        <v>113</v>
      </c>
      <c r="B10" s="287"/>
      <c r="C10" s="288"/>
      <c r="D10" s="59"/>
      <c r="E10" s="66">
        <f aca="true" t="shared" si="0" ref="E10:S10">SUM(E11:E12)</f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</row>
    <row r="11" spans="1:19" ht="8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  <c r="Q11" s="57"/>
      <c r="R11" s="57"/>
      <c r="S11" s="57"/>
    </row>
    <row r="12" spans="1:19" ht="7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</row>
    <row r="13" spans="1:19" ht="59.25" customHeight="1">
      <c r="A13" s="292" t="s">
        <v>150</v>
      </c>
      <c r="B13" s="293"/>
      <c r="C13" s="294"/>
      <c r="D13" s="60"/>
      <c r="E13" s="66">
        <f aca="true" t="shared" si="1" ref="E13:S13">SUM(E14:E15)</f>
        <v>0</v>
      </c>
      <c r="F13" s="66">
        <f t="shared" si="1"/>
        <v>0</v>
      </c>
      <c r="G13" s="66">
        <f t="shared" si="1"/>
        <v>0</v>
      </c>
      <c r="H13" s="66">
        <f t="shared" si="1"/>
        <v>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6">
        <f t="shared" si="1"/>
        <v>0</v>
      </c>
      <c r="N13" s="66">
        <f t="shared" si="1"/>
        <v>0</v>
      </c>
      <c r="O13" s="66">
        <f t="shared" si="1"/>
        <v>0</v>
      </c>
      <c r="P13" s="66">
        <f t="shared" si="1"/>
        <v>0</v>
      </c>
      <c r="Q13" s="66">
        <f t="shared" si="1"/>
        <v>0</v>
      </c>
      <c r="R13" s="66">
        <f t="shared" si="1"/>
        <v>0</v>
      </c>
      <c r="S13" s="66">
        <f t="shared" si="1"/>
        <v>0</v>
      </c>
    </row>
    <row r="14" spans="1:19" ht="9.75" customHeight="1">
      <c r="A14" s="56"/>
      <c r="B14" s="56"/>
      <c r="C14" s="56"/>
      <c r="D14" s="56"/>
      <c r="E14" s="56"/>
      <c r="F14" s="84"/>
      <c r="G14" s="84"/>
      <c r="H14" s="84"/>
      <c r="I14" s="84"/>
      <c r="J14" s="84"/>
      <c r="K14" s="56"/>
      <c r="L14" s="56"/>
      <c r="M14" s="56"/>
      <c r="N14" s="56"/>
      <c r="O14" s="56"/>
      <c r="P14" s="57"/>
      <c r="Q14" s="57"/>
      <c r="R14" s="57"/>
      <c r="S14" s="57"/>
    </row>
    <row r="15" spans="1:19" ht="8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7"/>
      <c r="R15" s="57"/>
      <c r="S15" s="57"/>
    </row>
    <row r="16" spans="1:19" ht="46.5" customHeight="1">
      <c r="A16" s="289" t="s">
        <v>114</v>
      </c>
      <c r="B16" s="290"/>
      <c r="C16" s="291"/>
      <c r="D16" s="65"/>
      <c r="E16" s="66">
        <f aca="true" t="shared" si="2" ref="E16:S16">SUM(E17:E18)</f>
        <v>20000</v>
      </c>
      <c r="F16" s="66">
        <f t="shared" si="2"/>
        <v>20000</v>
      </c>
      <c r="G16" s="66">
        <f t="shared" si="2"/>
        <v>20000</v>
      </c>
      <c r="H16" s="66">
        <f t="shared" si="2"/>
        <v>0</v>
      </c>
      <c r="I16" s="66">
        <f t="shared" si="2"/>
        <v>20000</v>
      </c>
      <c r="J16" s="66">
        <f t="shared" si="2"/>
        <v>0</v>
      </c>
      <c r="K16" s="66">
        <f t="shared" si="2"/>
        <v>0</v>
      </c>
      <c r="L16" s="66">
        <f t="shared" si="2"/>
        <v>0</v>
      </c>
      <c r="M16" s="66">
        <f t="shared" si="2"/>
        <v>0</v>
      </c>
      <c r="N16" s="66">
        <f t="shared" si="2"/>
        <v>0</v>
      </c>
      <c r="O16" s="66">
        <f t="shared" si="2"/>
        <v>0</v>
      </c>
      <c r="P16" s="66">
        <f t="shared" si="2"/>
        <v>0</v>
      </c>
      <c r="Q16" s="66">
        <f t="shared" si="2"/>
        <v>0</v>
      </c>
      <c r="R16" s="66">
        <f t="shared" si="2"/>
        <v>0</v>
      </c>
      <c r="S16" s="66">
        <f t="shared" si="2"/>
        <v>0</v>
      </c>
    </row>
    <row r="17" spans="1:19" ht="90" customHeight="1">
      <c r="A17" s="70" t="s">
        <v>297</v>
      </c>
      <c r="B17" s="70">
        <v>600</v>
      </c>
      <c r="C17" s="70">
        <v>60017</v>
      </c>
      <c r="D17" s="71">
        <v>6300</v>
      </c>
      <c r="E17" s="72">
        <v>20000</v>
      </c>
      <c r="F17" s="72">
        <v>20000</v>
      </c>
      <c r="G17" s="72">
        <v>20000</v>
      </c>
      <c r="H17" s="72"/>
      <c r="I17" s="72">
        <v>20000</v>
      </c>
      <c r="J17" s="72"/>
      <c r="K17" s="72"/>
      <c r="L17" s="72"/>
      <c r="M17" s="72"/>
      <c r="N17" s="72"/>
      <c r="O17" s="72"/>
      <c r="P17" s="69"/>
      <c r="Q17" s="69"/>
      <c r="R17" s="69"/>
      <c r="S17" s="69"/>
    </row>
    <row r="18" spans="1:19" s="118" customFormat="1" ht="42.75" customHeight="1" hidden="1">
      <c r="A18" s="113"/>
      <c r="B18" s="114"/>
      <c r="C18" s="114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</row>
    <row r="19" spans="1:19" s="52" customFormat="1" ht="24.75" customHeight="1">
      <c r="A19" s="309" t="s">
        <v>88</v>
      </c>
      <c r="B19" s="310"/>
      <c r="C19" s="284"/>
      <c r="D19" s="67"/>
      <c r="E19" s="68">
        <f aca="true" t="shared" si="3" ref="E19:S19">SUM(E10,E13,E16)</f>
        <v>20000</v>
      </c>
      <c r="F19" s="68">
        <f t="shared" si="3"/>
        <v>20000</v>
      </c>
      <c r="G19" s="68">
        <f t="shared" si="3"/>
        <v>20000</v>
      </c>
      <c r="H19" s="68">
        <f t="shared" si="3"/>
        <v>0</v>
      </c>
      <c r="I19" s="68">
        <f t="shared" si="3"/>
        <v>20000</v>
      </c>
      <c r="J19" s="68">
        <f t="shared" si="3"/>
        <v>0</v>
      </c>
      <c r="K19" s="68">
        <f t="shared" si="3"/>
        <v>0</v>
      </c>
      <c r="L19" s="68">
        <f t="shared" si="3"/>
        <v>0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  <c r="Q19" s="68">
        <f t="shared" si="3"/>
        <v>0</v>
      </c>
      <c r="R19" s="68">
        <f t="shared" si="3"/>
        <v>0</v>
      </c>
      <c r="S19" s="68">
        <f t="shared" si="3"/>
        <v>0</v>
      </c>
    </row>
  </sheetData>
  <sheetProtection/>
  <mergeCells count="27"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  <mergeCell ref="P7:P8"/>
    <mergeCell ref="O6:O8"/>
    <mergeCell ref="P6:S6"/>
    <mergeCell ref="K7:K8"/>
    <mergeCell ref="H6:N6"/>
    <mergeCell ref="L7:L8"/>
    <mergeCell ref="N7:N8"/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F28" sqref="F28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21.375" style="25" customWidth="1"/>
    <col min="5" max="5" width="10.625" style="89" customWidth="1"/>
    <col min="6" max="6" width="11.25390625" style="89" customWidth="1"/>
    <col min="7" max="7" width="10.125" style="89" customWidth="1"/>
    <col min="8" max="8" width="9.875" style="89" customWidth="1"/>
    <col min="9" max="9" width="12.625" style="89" customWidth="1"/>
    <col min="10" max="10" width="2.875" style="25" customWidth="1"/>
    <col min="11" max="11" width="11.00390625" style="89" customWidth="1"/>
    <col min="12" max="12" width="12.875" style="89" customWidth="1"/>
    <col min="13" max="13" width="15.25390625" style="25" customWidth="1"/>
    <col min="14" max="16384" width="9.125" style="25" customWidth="1"/>
  </cols>
  <sheetData>
    <row r="1" spans="12:13" ht="15.75" customHeight="1">
      <c r="L1" s="352" t="s">
        <v>318</v>
      </c>
      <c r="M1" s="352"/>
    </row>
    <row r="2" spans="12:13" ht="11.25">
      <c r="L2" s="352"/>
      <c r="M2" s="352"/>
    </row>
    <row r="3" spans="12:13" ht="11.25">
      <c r="L3" s="352"/>
      <c r="M3" s="352"/>
    </row>
    <row r="4" spans="12:13" ht="11.25">
      <c r="L4" s="352"/>
      <c r="M4" s="352"/>
    </row>
    <row r="5" spans="1:13" ht="11.25">
      <c r="A5" s="283" t="s">
        <v>245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ht="10.5" customHeight="1">
      <c r="A6" s="24"/>
      <c r="B6" s="24"/>
      <c r="C6" s="24"/>
      <c r="D6" s="24"/>
      <c r="E6" s="85"/>
      <c r="F6" s="85"/>
      <c r="G6" s="85"/>
      <c r="H6" s="85"/>
      <c r="I6" s="85"/>
      <c r="J6" s="24"/>
      <c r="K6" s="85"/>
      <c r="L6" s="85"/>
      <c r="M6" s="4" t="s">
        <v>66</v>
      </c>
    </row>
    <row r="7" spans="1:13" s="102" customFormat="1" ht="19.5" customHeight="1">
      <c r="A7" s="314" t="s">
        <v>76</v>
      </c>
      <c r="B7" s="314" t="s">
        <v>45</v>
      </c>
      <c r="C7" s="314" t="s">
        <v>65</v>
      </c>
      <c r="D7" s="315" t="s">
        <v>99</v>
      </c>
      <c r="E7" s="316" t="s">
        <v>77</v>
      </c>
      <c r="F7" s="317" t="s">
        <v>82</v>
      </c>
      <c r="G7" s="317"/>
      <c r="H7" s="317"/>
      <c r="I7" s="317"/>
      <c r="J7" s="317"/>
      <c r="K7" s="317"/>
      <c r="L7" s="317"/>
      <c r="M7" s="315" t="s">
        <v>80</v>
      </c>
    </row>
    <row r="8" spans="1:13" s="102" customFormat="1" ht="14.25" customHeight="1">
      <c r="A8" s="314"/>
      <c r="B8" s="314"/>
      <c r="C8" s="314"/>
      <c r="D8" s="315"/>
      <c r="E8" s="316"/>
      <c r="F8" s="318" t="s">
        <v>246</v>
      </c>
      <c r="G8" s="315" t="s">
        <v>53</v>
      </c>
      <c r="H8" s="315"/>
      <c r="I8" s="315"/>
      <c r="J8" s="315"/>
      <c r="K8" s="315"/>
      <c r="L8" s="315"/>
      <c r="M8" s="315"/>
    </row>
    <row r="9" spans="1:13" s="102" customFormat="1" ht="19.5" customHeight="1">
      <c r="A9" s="314"/>
      <c r="B9" s="314"/>
      <c r="C9" s="314"/>
      <c r="D9" s="315"/>
      <c r="E9" s="316"/>
      <c r="F9" s="318"/>
      <c r="G9" s="316" t="s">
        <v>89</v>
      </c>
      <c r="H9" s="316" t="s">
        <v>84</v>
      </c>
      <c r="I9" s="103" t="s">
        <v>49</v>
      </c>
      <c r="J9" s="319" t="s">
        <v>90</v>
      </c>
      <c r="K9" s="320"/>
      <c r="L9" s="316" t="s">
        <v>85</v>
      </c>
      <c r="M9" s="315"/>
    </row>
    <row r="10" spans="1:13" s="102" customFormat="1" ht="78" customHeight="1">
      <c r="A10" s="314"/>
      <c r="B10" s="314"/>
      <c r="C10" s="314"/>
      <c r="D10" s="315"/>
      <c r="E10" s="316"/>
      <c r="F10" s="318"/>
      <c r="G10" s="316"/>
      <c r="H10" s="316"/>
      <c r="I10" s="325" t="s">
        <v>157</v>
      </c>
      <c r="J10" s="321"/>
      <c r="K10" s="322"/>
      <c r="L10" s="316"/>
      <c r="M10" s="315"/>
    </row>
    <row r="11" spans="1:13" s="26" customFormat="1" ht="3" customHeight="1" hidden="1">
      <c r="A11" s="314"/>
      <c r="B11" s="314"/>
      <c r="C11" s="314"/>
      <c r="D11" s="315"/>
      <c r="E11" s="316"/>
      <c r="F11" s="318"/>
      <c r="G11" s="316"/>
      <c r="H11" s="316"/>
      <c r="I11" s="326"/>
      <c r="J11" s="323"/>
      <c r="K11" s="324"/>
      <c r="L11" s="316"/>
      <c r="M11" s="315"/>
    </row>
    <row r="12" spans="1:13" ht="9" customHeight="1">
      <c r="A12" s="27">
        <v>1</v>
      </c>
      <c r="B12" s="27">
        <v>2</v>
      </c>
      <c r="C12" s="27">
        <v>3</v>
      </c>
      <c r="D12" s="27">
        <v>4</v>
      </c>
      <c r="E12" s="90">
        <v>5</v>
      </c>
      <c r="F12" s="90">
        <v>6</v>
      </c>
      <c r="G12" s="90">
        <v>7</v>
      </c>
      <c r="H12" s="90">
        <v>8</v>
      </c>
      <c r="I12" s="91">
        <v>9</v>
      </c>
      <c r="J12" s="329">
        <v>10</v>
      </c>
      <c r="K12" s="330"/>
      <c r="L12" s="90">
        <v>11</v>
      </c>
      <c r="M12" s="90">
        <v>12</v>
      </c>
    </row>
    <row r="13" spans="1:13" ht="18" customHeight="1" hidden="1">
      <c r="A13" s="331" t="s">
        <v>146</v>
      </c>
      <c r="B13" s="332"/>
      <c r="C13" s="332"/>
      <c r="D13" s="333"/>
      <c r="E13" s="90"/>
      <c r="F13" s="90"/>
      <c r="G13" s="90"/>
      <c r="H13" s="90"/>
      <c r="I13" s="91"/>
      <c r="J13" s="91"/>
      <c r="K13" s="98"/>
      <c r="L13" s="90"/>
      <c r="M13" s="100"/>
    </row>
    <row r="14" spans="1:13" s="218" customFormat="1" ht="117" customHeight="1">
      <c r="A14" s="257">
        <v>1</v>
      </c>
      <c r="B14" s="258">
        <v>10</v>
      </c>
      <c r="C14" s="259">
        <v>1010</v>
      </c>
      <c r="D14" s="260" t="s">
        <v>323</v>
      </c>
      <c r="E14" s="86">
        <v>200000</v>
      </c>
      <c r="F14" s="86">
        <v>170000</v>
      </c>
      <c r="G14" s="86">
        <v>170000</v>
      </c>
      <c r="H14" s="86">
        <v>0</v>
      </c>
      <c r="I14" s="86">
        <v>0</v>
      </c>
      <c r="J14" s="75" t="s">
        <v>81</v>
      </c>
      <c r="K14" s="86">
        <v>0</v>
      </c>
      <c r="L14" s="86">
        <v>0</v>
      </c>
      <c r="M14" s="96" t="s">
        <v>6</v>
      </c>
    </row>
    <row r="15" spans="1:13" s="218" customFormat="1" ht="13.5" customHeight="1">
      <c r="A15" s="346">
        <v>2</v>
      </c>
      <c r="B15" s="337">
        <v>10</v>
      </c>
      <c r="C15" s="353">
        <v>1010</v>
      </c>
      <c r="D15" s="343" t="s">
        <v>324</v>
      </c>
      <c r="E15" s="311">
        <v>1904310</v>
      </c>
      <c r="F15" s="311">
        <v>1870000</v>
      </c>
      <c r="G15" s="311">
        <v>100000</v>
      </c>
      <c r="H15" s="311">
        <v>641579</v>
      </c>
      <c r="I15" s="311">
        <v>0</v>
      </c>
      <c r="J15" s="75" t="s">
        <v>40</v>
      </c>
      <c r="K15" s="261">
        <v>0</v>
      </c>
      <c r="L15" s="311">
        <v>1128421</v>
      </c>
      <c r="M15" s="327" t="s">
        <v>6</v>
      </c>
    </row>
    <row r="16" spans="1:13" s="218" customFormat="1" ht="9.75" customHeight="1">
      <c r="A16" s="347"/>
      <c r="B16" s="338"/>
      <c r="C16" s="354"/>
      <c r="D16" s="344"/>
      <c r="E16" s="312"/>
      <c r="F16" s="312"/>
      <c r="G16" s="312"/>
      <c r="H16" s="312"/>
      <c r="I16" s="312"/>
      <c r="J16" s="75" t="s">
        <v>41</v>
      </c>
      <c r="K16" s="261"/>
      <c r="L16" s="312"/>
      <c r="M16" s="328"/>
    </row>
    <row r="17" spans="1:13" s="218" customFormat="1" ht="9" customHeight="1">
      <c r="A17" s="347"/>
      <c r="B17" s="338"/>
      <c r="C17" s="354"/>
      <c r="D17" s="344"/>
      <c r="E17" s="312"/>
      <c r="F17" s="312"/>
      <c r="G17" s="312"/>
      <c r="H17" s="312"/>
      <c r="I17" s="312"/>
      <c r="J17" s="75" t="s">
        <v>42</v>
      </c>
      <c r="K17" s="261"/>
      <c r="L17" s="312"/>
      <c r="M17" s="328"/>
    </row>
    <row r="18" spans="1:13" s="218" customFormat="1" ht="66.75" customHeight="1">
      <c r="A18" s="348"/>
      <c r="B18" s="338"/>
      <c r="C18" s="355"/>
      <c r="D18" s="345"/>
      <c r="E18" s="313"/>
      <c r="F18" s="313"/>
      <c r="G18" s="313"/>
      <c r="H18" s="313"/>
      <c r="I18" s="313"/>
      <c r="J18" s="75" t="s">
        <v>43</v>
      </c>
      <c r="K18" s="261"/>
      <c r="L18" s="313"/>
      <c r="M18" s="328"/>
    </row>
    <row r="19" spans="1:13" s="218" customFormat="1" ht="10.5" customHeight="1" hidden="1">
      <c r="A19" s="334">
        <v>3</v>
      </c>
      <c r="B19" s="337">
        <v>10</v>
      </c>
      <c r="C19" s="340">
        <v>1010</v>
      </c>
      <c r="D19" s="343" t="s">
        <v>156</v>
      </c>
      <c r="E19" s="311"/>
      <c r="F19" s="311"/>
      <c r="G19" s="311"/>
      <c r="H19" s="311"/>
      <c r="I19" s="311">
        <v>0</v>
      </c>
      <c r="J19" s="75" t="s">
        <v>40</v>
      </c>
      <c r="K19" s="261">
        <v>0</v>
      </c>
      <c r="L19" s="311">
        <v>0</v>
      </c>
      <c r="M19" s="327" t="s">
        <v>6</v>
      </c>
    </row>
    <row r="20" spans="1:13" s="218" customFormat="1" ht="9.75" customHeight="1" hidden="1">
      <c r="A20" s="335"/>
      <c r="B20" s="338"/>
      <c r="C20" s="341"/>
      <c r="D20" s="344"/>
      <c r="E20" s="312"/>
      <c r="F20" s="312"/>
      <c r="G20" s="312"/>
      <c r="H20" s="312"/>
      <c r="I20" s="312"/>
      <c r="J20" s="75" t="s">
        <v>41</v>
      </c>
      <c r="K20" s="261"/>
      <c r="L20" s="312"/>
      <c r="M20" s="328"/>
    </row>
    <row r="21" spans="1:13" s="218" customFormat="1" ht="9" customHeight="1" hidden="1">
      <c r="A21" s="335"/>
      <c r="B21" s="338"/>
      <c r="C21" s="341"/>
      <c r="D21" s="344"/>
      <c r="E21" s="312"/>
      <c r="F21" s="312"/>
      <c r="G21" s="312"/>
      <c r="H21" s="312"/>
      <c r="I21" s="312"/>
      <c r="J21" s="75" t="s">
        <v>42</v>
      </c>
      <c r="K21" s="261"/>
      <c r="L21" s="312"/>
      <c r="M21" s="328"/>
    </row>
    <row r="22" spans="1:13" s="218" customFormat="1" ht="66" customHeight="1" hidden="1">
      <c r="A22" s="336"/>
      <c r="B22" s="339"/>
      <c r="C22" s="342"/>
      <c r="D22" s="345"/>
      <c r="E22" s="313"/>
      <c r="F22" s="313"/>
      <c r="G22" s="313"/>
      <c r="H22" s="313"/>
      <c r="I22" s="313"/>
      <c r="J22" s="75" t="s">
        <v>43</v>
      </c>
      <c r="K22" s="261"/>
      <c r="L22" s="313"/>
      <c r="M22" s="328"/>
    </row>
    <row r="23" spans="1:13" s="218" customFormat="1" ht="39.75" customHeight="1">
      <c r="A23" s="30">
        <v>3</v>
      </c>
      <c r="B23" s="76">
        <v>600</v>
      </c>
      <c r="C23" s="76">
        <v>60016</v>
      </c>
      <c r="D23" s="80" t="s">
        <v>266</v>
      </c>
      <c r="E23" s="86">
        <v>859690</v>
      </c>
      <c r="F23" s="86">
        <v>662314.08</v>
      </c>
      <c r="G23" s="86">
        <v>133705.08</v>
      </c>
      <c r="H23" s="86">
        <v>363449</v>
      </c>
      <c r="I23" s="86">
        <v>0</v>
      </c>
      <c r="J23" s="75" t="s">
        <v>81</v>
      </c>
      <c r="K23" s="121">
        <v>165160</v>
      </c>
      <c r="L23" s="86">
        <v>0</v>
      </c>
      <c r="M23" s="96" t="s">
        <v>6</v>
      </c>
    </row>
    <row r="24" spans="1:13" s="218" customFormat="1" ht="38.25" customHeight="1">
      <c r="A24" s="30">
        <v>4</v>
      </c>
      <c r="B24" s="76">
        <v>600</v>
      </c>
      <c r="C24" s="76">
        <v>60016</v>
      </c>
      <c r="D24" s="80" t="s">
        <v>312</v>
      </c>
      <c r="E24" s="86">
        <v>600000</v>
      </c>
      <c r="F24" s="86">
        <v>20000</v>
      </c>
      <c r="G24" s="86">
        <v>20000</v>
      </c>
      <c r="H24" s="86">
        <v>0</v>
      </c>
      <c r="I24" s="86"/>
      <c r="J24" s="75" t="s">
        <v>81</v>
      </c>
      <c r="K24" s="86"/>
      <c r="L24" s="86"/>
      <c r="M24" s="96" t="s">
        <v>6</v>
      </c>
    </row>
    <row r="25" spans="1:13" s="129" customFormat="1" ht="48" customHeight="1">
      <c r="A25" s="123">
        <v>5</v>
      </c>
      <c r="B25" s="124">
        <v>720</v>
      </c>
      <c r="C25" s="124">
        <v>72095</v>
      </c>
      <c r="D25" s="125" t="s">
        <v>138</v>
      </c>
      <c r="E25" s="126">
        <v>88286.2</v>
      </c>
      <c r="F25" s="126">
        <v>79746.2</v>
      </c>
      <c r="G25" s="126">
        <v>13936.23</v>
      </c>
      <c r="H25" s="126">
        <v>0</v>
      </c>
      <c r="I25" s="126">
        <v>0</v>
      </c>
      <c r="J25" s="127" t="s">
        <v>81</v>
      </c>
      <c r="K25" s="126">
        <v>0</v>
      </c>
      <c r="L25" s="126">
        <v>65809.97</v>
      </c>
      <c r="M25" s="128" t="s">
        <v>6</v>
      </c>
    </row>
    <row r="26" spans="1:13" s="129" customFormat="1" ht="69" customHeight="1">
      <c r="A26" s="123">
        <v>6</v>
      </c>
      <c r="B26" s="124">
        <v>720</v>
      </c>
      <c r="C26" s="124">
        <v>72095</v>
      </c>
      <c r="D26" s="125" t="s">
        <v>137</v>
      </c>
      <c r="E26" s="126">
        <v>84967.66</v>
      </c>
      <c r="F26" s="126">
        <v>84967.66</v>
      </c>
      <c r="G26" s="126">
        <v>19882.69</v>
      </c>
      <c r="H26" s="126">
        <v>0</v>
      </c>
      <c r="I26" s="126">
        <v>0</v>
      </c>
      <c r="J26" s="127" t="s">
        <v>81</v>
      </c>
      <c r="K26" s="126">
        <v>0</v>
      </c>
      <c r="L26" s="126">
        <v>65084.97</v>
      </c>
      <c r="M26" s="128" t="s">
        <v>6</v>
      </c>
    </row>
    <row r="27" spans="1:13" s="77" customFormat="1" ht="93" customHeight="1">
      <c r="A27" s="30">
        <v>7</v>
      </c>
      <c r="B27" s="82">
        <v>900</v>
      </c>
      <c r="C27" s="83">
        <v>90001</v>
      </c>
      <c r="D27" s="80" t="s">
        <v>130</v>
      </c>
      <c r="E27" s="86">
        <v>2890000</v>
      </c>
      <c r="F27" s="86">
        <v>480000</v>
      </c>
      <c r="G27" s="86">
        <v>0</v>
      </c>
      <c r="H27" s="86">
        <v>480000</v>
      </c>
      <c r="I27" s="86">
        <v>0</v>
      </c>
      <c r="J27" s="75" t="s">
        <v>81</v>
      </c>
      <c r="K27" s="86">
        <v>0</v>
      </c>
      <c r="L27" s="86">
        <v>0</v>
      </c>
      <c r="M27" s="76" t="s">
        <v>6</v>
      </c>
    </row>
    <row r="28" spans="1:13" s="77" customFormat="1" ht="35.25" customHeight="1">
      <c r="A28" s="296" t="s">
        <v>144</v>
      </c>
      <c r="B28" s="296"/>
      <c r="C28" s="296"/>
      <c r="D28" s="296"/>
      <c r="E28" s="86">
        <f>SUM(E14:E27)</f>
        <v>6627253.86</v>
      </c>
      <c r="F28" s="86">
        <f>SUM(F14:F27)</f>
        <v>3367027.9400000004</v>
      </c>
      <c r="G28" s="86">
        <f>SUM(G14:G27)</f>
        <v>457523.99999999994</v>
      </c>
      <c r="H28" s="86">
        <f>SUM(H14:H27)</f>
        <v>1485028</v>
      </c>
      <c r="I28" s="86">
        <f>SUM(I14:I27)</f>
        <v>0</v>
      </c>
      <c r="J28" s="92"/>
      <c r="K28" s="86">
        <f>SUM(K14:K27)</f>
        <v>165160</v>
      </c>
      <c r="L28" s="86">
        <f>SUM(L14:L27)</f>
        <v>1259315.94</v>
      </c>
      <c r="M28" s="130"/>
    </row>
    <row r="29" spans="1:13" ht="11.25" customHeight="1" hidden="1">
      <c r="A29" s="349" t="s">
        <v>145</v>
      </c>
      <c r="B29" s="350"/>
      <c r="C29" s="350"/>
      <c r="D29" s="351"/>
      <c r="E29" s="87"/>
      <c r="F29" s="87"/>
      <c r="G29" s="87"/>
      <c r="H29" s="87"/>
      <c r="I29" s="87"/>
      <c r="J29" s="29"/>
      <c r="K29" s="99"/>
      <c r="L29" s="87"/>
      <c r="M29" s="97"/>
    </row>
    <row r="30" spans="1:13" s="77" customFormat="1" ht="39" customHeight="1" hidden="1">
      <c r="A30" s="78">
        <v>1</v>
      </c>
      <c r="B30" s="79">
        <v>600</v>
      </c>
      <c r="C30" s="79">
        <v>60016</v>
      </c>
      <c r="D30" s="101" t="s">
        <v>149</v>
      </c>
      <c r="E30" s="88">
        <v>100000</v>
      </c>
      <c r="F30" s="88">
        <v>70000</v>
      </c>
      <c r="G30" s="88">
        <v>70000</v>
      </c>
      <c r="H30" s="88">
        <v>0</v>
      </c>
      <c r="I30" s="88">
        <v>0</v>
      </c>
      <c r="J30" s="75" t="s">
        <v>81</v>
      </c>
      <c r="K30" s="88">
        <v>0</v>
      </c>
      <c r="L30" s="88">
        <v>0</v>
      </c>
      <c r="M30" s="96" t="s">
        <v>6</v>
      </c>
    </row>
    <row r="31" spans="1:13" s="77" customFormat="1" ht="57" customHeight="1" hidden="1">
      <c r="A31" s="78">
        <v>2</v>
      </c>
      <c r="B31" s="79">
        <v>710</v>
      </c>
      <c r="C31" s="79">
        <v>71004</v>
      </c>
      <c r="D31" s="81" t="s">
        <v>129</v>
      </c>
      <c r="E31" s="88">
        <v>200000</v>
      </c>
      <c r="F31" s="88">
        <v>200000</v>
      </c>
      <c r="G31" s="88">
        <v>200000</v>
      </c>
      <c r="H31" s="88">
        <v>0</v>
      </c>
      <c r="I31" s="88">
        <v>0</v>
      </c>
      <c r="J31" s="75" t="s">
        <v>81</v>
      </c>
      <c r="K31" s="88">
        <v>0</v>
      </c>
      <c r="L31" s="88">
        <v>0</v>
      </c>
      <c r="M31" s="96" t="s">
        <v>6</v>
      </c>
    </row>
    <row r="32" spans="1:13" s="77" customFormat="1" ht="40.5" customHeight="1" hidden="1">
      <c r="A32" s="30">
        <v>3</v>
      </c>
      <c r="B32" s="76"/>
      <c r="C32" s="76"/>
      <c r="D32" s="80" t="s">
        <v>134</v>
      </c>
      <c r="E32" s="86">
        <v>840000</v>
      </c>
      <c r="F32" s="86">
        <v>550000</v>
      </c>
      <c r="G32" s="86">
        <v>550000</v>
      </c>
      <c r="H32" s="86">
        <v>0</v>
      </c>
      <c r="I32" s="86">
        <v>0</v>
      </c>
      <c r="J32" s="75" t="s">
        <v>81</v>
      </c>
      <c r="K32" s="86">
        <v>0</v>
      </c>
      <c r="L32" s="86">
        <v>0</v>
      </c>
      <c r="M32" s="96" t="s">
        <v>6</v>
      </c>
    </row>
    <row r="33" spans="1:13" s="77" customFormat="1" ht="44.25" customHeight="1" hidden="1">
      <c r="A33" s="30">
        <v>4</v>
      </c>
      <c r="B33" s="76">
        <v>801</v>
      </c>
      <c r="C33" s="76">
        <v>80113</v>
      </c>
      <c r="D33" s="80" t="s">
        <v>131</v>
      </c>
      <c r="E33" s="86">
        <v>225000</v>
      </c>
      <c r="F33" s="86">
        <v>85000</v>
      </c>
      <c r="G33" s="86">
        <v>85000</v>
      </c>
      <c r="H33" s="86">
        <v>0</v>
      </c>
      <c r="I33" s="86">
        <v>0</v>
      </c>
      <c r="J33" s="75" t="s">
        <v>81</v>
      </c>
      <c r="K33" s="86">
        <v>0</v>
      </c>
      <c r="L33" s="86">
        <v>0</v>
      </c>
      <c r="M33" s="96" t="s">
        <v>6</v>
      </c>
    </row>
    <row r="34" spans="1:13" s="77" customFormat="1" ht="42" customHeight="1" hidden="1">
      <c r="A34" s="30">
        <v>5</v>
      </c>
      <c r="B34" s="76"/>
      <c r="C34" s="76"/>
      <c r="D34" s="80" t="s">
        <v>132</v>
      </c>
      <c r="E34" s="86">
        <v>1480876.66</v>
      </c>
      <c r="F34" s="86">
        <v>472692</v>
      </c>
      <c r="G34" s="86">
        <v>472692</v>
      </c>
      <c r="H34" s="86">
        <v>0</v>
      </c>
      <c r="I34" s="86">
        <v>0</v>
      </c>
      <c r="J34" s="75" t="s">
        <v>81</v>
      </c>
      <c r="K34" s="86">
        <v>0</v>
      </c>
      <c r="L34" s="86">
        <v>0</v>
      </c>
      <c r="M34" s="95" t="s">
        <v>133</v>
      </c>
    </row>
    <row r="35" spans="1:13" s="77" customFormat="1" ht="43.5" customHeight="1" hidden="1">
      <c r="A35" s="30">
        <v>6</v>
      </c>
      <c r="B35" s="76"/>
      <c r="C35" s="76"/>
      <c r="D35" s="80" t="s">
        <v>135</v>
      </c>
      <c r="E35" s="86">
        <v>120130</v>
      </c>
      <c r="F35" s="86">
        <v>17300</v>
      </c>
      <c r="G35" s="86">
        <v>17300</v>
      </c>
      <c r="H35" s="86">
        <v>0</v>
      </c>
      <c r="I35" s="86">
        <v>0</v>
      </c>
      <c r="J35" s="75" t="s">
        <v>81</v>
      </c>
      <c r="K35" s="86">
        <v>0</v>
      </c>
      <c r="L35" s="86">
        <v>0</v>
      </c>
      <c r="M35" s="95" t="s">
        <v>25</v>
      </c>
    </row>
    <row r="36" spans="1:13" s="77" customFormat="1" ht="78.75" customHeight="1" hidden="1">
      <c r="A36" s="30">
        <v>7</v>
      </c>
      <c r="B36" s="76">
        <v>853</v>
      </c>
      <c r="C36" s="76">
        <v>85395</v>
      </c>
      <c r="D36" s="80" t="s">
        <v>136</v>
      </c>
      <c r="E36" s="86">
        <v>849693.79</v>
      </c>
      <c r="F36" s="86">
        <v>142544</v>
      </c>
      <c r="G36" s="86">
        <v>14968</v>
      </c>
      <c r="H36" s="86">
        <v>0</v>
      </c>
      <c r="I36" s="86">
        <v>0</v>
      </c>
      <c r="J36" s="75" t="s">
        <v>81</v>
      </c>
      <c r="K36" s="121">
        <v>6414</v>
      </c>
      <c r="L36" s="120">
        <v>121162</v>
      </c>
      <c r="M36" s="96" t="s">
        <v>25</v>
      </c>
    </row>
    <row r="37" spans="1:13" s="77" customFormat="1" ht="39" customHeight="1" hidden="1">
      <c r="A37" s="30">
        <v>8</v>
      </c>
      <c r="B37" s="76">
        <v>853</v>
      </c>
      <c r="C37" s="76">
        <v>85395</v>
      </c>
      <c r="D37" s="80" t="s">
        <v>139</v>
      </c>
      <c r="E37" s="86">
        <v>1245936</v>
      </c>
      <c r="F37" s="86">
        <v>392947.44</v>
      </c>
      <c r="G37" s="86">
        <v>3200</v>
      </c>
      <c r="H37" s="86">
        <v>0</v>
      </c>
      <c r="I37" s="86">
        <v>0</v>
      </c>
      <c r="J37" s="75" t="s">
        <v>81</v>
      </c>
      <c r="K37" s="121">
        <v>52768.9</v>
      </c>
      <c r="L37" s="86">
        <v>336978.54</v>
      </c>
      <c r="M37" s="96" t="s">
        <v>6</v>
      </c>
    </row>
    <row r="38" spans="1:13" s="77" customFormat="1" ht="39" customHeight="1" hidden="1">
      <c r="A38" s="30"/>
      <c r="B38" s="76">
        <v>900</v>
      </c>
      <c r="C38" s="76">
        <v>90015</v>
      </c>
      <c r="D38" s="80" t="s">
        <v>181</v>
      </c>
      <c r="E38" s="86"/>
      <c r="F38" s="86">
        <v>180000</v>
      </c>
      <c r="G38" s="86">
        <v>180000</v>
      </c>
      <c r="H38" s="86"/>
      <c r="I38" s="86"/>
      <c r="J38" s="75"/>
      <c r="K38" s="121"/>
      <c r="L38" s="86"/>
      <c r="M38" s="96" t="s">
        <v>6</v>
      </c>
    </row>
    <row r="39" spans="1:13" s="77" customFormat="1" ht="40.5" customHeight="1" hidden="1">
      <c r="A39" s="30">
        <v>9</v>
      </c>
      <c r="B39" s="82">
        <v>900</v>
      </c>
      <c r="C39" s="83">
        <v>90015</v>
      </c>
      <c r="D39" s="80" t="s">
        <v>147</v>
      </c>
      <c r="E39" s="86">
        <v>150000</v>
      </c>
      <c r="F39" s="86">
        <v>40000</v>
      </c>
      <c r="G39" s="86">
        <v>40000</v>
      </c>
      <c r="H39" s="86">
        <v>0</v>
      </c>
      <c r="I39" s="86">
        <v>0</v>
      </c>
      <c r="J39" s="75" t="s">
        <v>81</v>
      </c>
      <c r="K39" s="86">
        <v>0</v>
      </c>
      <c r="L39" s="86">
        <v>0</v>
      </c>
      <c r="M39" s="96" t="s">
        <v>6</v>
      </c>
    </row>
    <row r="40" spans="1:13" s="77" customFormat="1" ht="40.5" customHeight="1" hidden="1">
      <c r="A40" s="30"/>
      <c r="B40" s="82"/>
      <c r="C40" s="83">
        <v>90095</v>
      </c>
      <c r="D40" s="80" t="s">
        <v>180</v>
      </c>
      <c r="E40" s="86">
        <v>180000</v>
      </c>
      <c r="F40" s="86">
        <v>60000</v>
      </c>
      <c r="G40" s="86">
        <v>60000</v>
      </c>
      <c r="H40" s="86"/>
      <c r="I40" s="86"/>
      <c r="J40" s="75"/>
      <c r="K40" s="86"/>
      <c r="L40" s="86"/>
      <c r="M40" s="96" t="s">
        <v>6</v>
      </c>
    </row>
    <row r="41" spans="1:13" s="77" customFormat="1" ht="94.5" customHeight="1" hidden="1">
      <c r="A41" s="30">
        <v>10</v>
      </c>
      <c r="B41" s="82">
        <v>921</v>
      </c>
      <c r="C41" s="83">
        <v>92105</v>
      </c>
      <c r="D41" s="80" t="s">
        <v>141</v>
      </c>
      <c r="E41" s="86">
        <v>140000</v>
      </c>
      <c r="F41" s="86">
        <v>70000</v>
      </c>
      <c r="G41" s="86">
        <v>70000</v>
      </c>
      <c r="H41" s="86">
        <v>0</v>
      </c>
      <c r="I41" s="86">
        <v>0</v>
      </c>
      <c r="J41" s="75" t="s">
        <v>81</v>
      </c>
      <c r="K41" s="86">
        <v>0</v>
      </c>
      <c r="L41" s="86">
        <v>0</v>
      </c>
      <c r="M41" s="96" t="s">
        <v>6</v>
      </c>
    </row>
    <row r="42" spans="1:13" s="77" customFormat="1" ht="46.5" customHeight="1" hidden="1">
      <c r="A42" s="30">
        <v>11</v>
      </c>
      <c r="B42" s="82">
        <v>926</v>
      </c>
      <c r="C42" s="83">
        <v>92601</v>
      </c>
      <c r="D42" s="80" t="s">
        <v>140</v>
      </c>
      <c r="E42" s="86">
        <v>720000</v>
      </c>
      <c r="F42" s="86">
        <v>76356</v>
      </c>
      <c r="G42" s="86">
        <v>76356</v>
      </c>
      <c r="H42" s="86">
        <v>0</v>
      </c>
      <c r="I42" s="86">
        <v>0</v>
      </c>
      <c r="J42" s="75" t="s">
        <v>81</v>
      </c>
      <c r="K42" s="86">
        <v>0</v>
      </c>
      <c r="L42" s="86">
        <v>0</v>
      </c>
      <c r="M42" s="96" t="s">
        <v>6</v>
      </c>
    </row>
    <row r="43" spans="1:13" s="77" customFormat="1" ht="18.75" customHeight="1" hidden="1">
      <c r="A43" s="296" t="s">
        <v>143</v>
      </c>
      <c r="B43" s="296"/>
      <c r="C43" s="296"/>
      <c r="D43" s="296"/>
      <c r="E43" s="86">
        <f>SUM(E30:E42)</f>
        <v>6251636.45</v>
      </c>
      <c r="F43" s="86">
        <f>SUM(F30:F42)</f>
        <v>2356839.44</v>
      </c>
      <c r="G43" s="86">
        <f>SUM(G30:G42)</f>
        <v>1839516</v>
      </c>
      <c r="H43" s="86">
        <f>SUM(H30:H42)</f>
        <v>0</v>
      </c>
      <c r="I43" s="86">
        <f>SUM(I30:I42)</f>
        <v>0</v>
      </c>
      <c r="J43" s="92"/>
      <c r="K43" s="86">
        <f>SUM(K30:K42)</f>
        <v>59182.9</v>
      </c>
      <c r="L43" s="86">
        <f>SUM(L30:L42)</f>
        <v>458140.54</v>
      </c>
      <c r="M43" s="30" t="s">
        <v>70</v>
      </c>
    </row>
    <row r="44" spans="1:13" s="77" customFormat="1" ht="18.75" customHeight="1" hidden="1">
      <c r="A44" s="296" t="s">
        <v>148</v>
      </c>
      <c r="B44" s="296"/>
      <c r="C44" s="296"/>
      <c r="D44" s="296"/>
      <c r="E44" s="86">
        <f>SUM(E28,E43)</f>
        <v>12878890.31</v>
      </c>
      <c r="F44" s="86">
        <f>SUM(F28,F43)</f>
        <v>5723867.380000001</v>
      </c>
      <c r="G44" s="86">
        <f>SUM(G28,G43)</f>
        <v>2297040</v>
      </c>
      <c r="H44" s="86">
        <f>SUM(H28,H43)</f>
        <v>1485028</v>
      </c>
      <c r="I44" s="86">
        <f>SUM(I28,I43)</f>
        <v>0</v>
      </c>
      <c r="J44" s="92"/>
      <c r="K44" s="86">
        <f>SUM(K28,K43)</f>
        <v>224342.9</v>
      </c>
      <c r="L44" s="86">
        <f>SUM(L28,L43)</f>
        <v>1717456.48</v>
      </c>
      <c r="M44" s="30" t="s">
        <v>70</v>
      </c>
    </row>
    <row r="45" spans="1:10" ht="11.25">
      <c r="A45" s="25" t="s">
        <v>18</v>
      </c>
      <c r="J45" s="25" t="s">
        <v>7</v>
      </c>
    </row>
    <row r="46" ht="11.25">
      <c r="A46" s="25" t="s">
        <v>19</v>
      </c>
    </row>
    <row r="47" ht="11.25">
      <c r="A47" s="25" t="s">
        <v>20</v>
      </c>
    </row>
    <row r="48" ht="11.25">
      <c r="A48" s="25" t="s">
        <v>21</v>
      </c>
    </row>
    <row r="49" ht="11.25">
      <c r="A49" s="25" t="s">
        <v>22</v>
      </c>
    </row>
  </sheetData>
  <sheetProtection/>
  <mergeCells count="44">
    <mergeCell ref="L1:M4"/>
    <mergeCell ref="C15:C18"/>
    <mergeCell ref="D15:D18"/>
    <mergeCell ref="E15:E18"/>
    <mergeCell ref="L15:L18"/>
    <mergeCell ref="M15:M18"/>
    <mergeCell ref="F15:F18"/>
    <mergeCell ref="G15:G18"/>
    <mergeCell ref="H15:H18"/>
    <mergeCell ref="I15:I18"/>
    <mergeCell ref="A44:D44"/>
    <mergeCell ref="H19:H22"/>
    <mergeCell ref="I19:I22"/>
    <mergeCell ref="A43:D43"/>
    <mergeCell ref="A28:D28"/>
    <mergeCell ref="A29:D29"/>
    <mergeCell ref="E19:E22"/>
    <mergeCell ref="F19:F22"/>
    <mergeCell ref="M19:M22"/>
    <mergeCell ref="J12:K12"/>
    <mergeCell ref="A13:D13"/>
    <mergeCell ref="G19:G22"/>
    <mergeCell ref="A19:A22"/>
    <mergeCell ref="B19:B22"/>
    <mergeCell ref="C19:C22"/>
    <mergeCell ref="D19:D22"/>
    <mergeCell ref="A15:A18"/>
    <mergeCell ref="B15:B18"/>
    <mergeCell ref="H9:H11"/>
    <mergeCell ref="J9:K11"/>
    <mergeCell ref="G8:L8"/>
    <mergeCell ref="L9:L11"/>
    <mergeCell ref="I10:I11"/>
    <mergeCell ref="G9:G11"/>
    <mergeCell ref="L19:L22"/>
    <mergeCell ref="A5:M5"/>
    <mergeCell ref="A7:A11"/>
    <mergeCell ref="B7:B11"/>
    <mergeCell ref="C7:C11"/>
    <mergeCell ref="D7:D11"/>
    <mergeCell ref="E7:E11"/>
    <mergeCell ref="F7:L7"/>
    <mergeCell ref="M7:M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88">
      <selection activeCell="A102" sqref="A102"/>
    </sheetView>
  </sheetViews>
  <sheetFormatPr defaultColWidth="9.00390625" defaultRowHeight="12.75"/>
  <cols>
    <col min="1" max="1" width="3.625" style="18" customWidth="1"/>
    <col min="2" max="2" width="39.25390625" style="18" customWidth="1"/>
    <col min="3" max="3" width="7.125" style="18" customWidth="1"/>
    <col min="4" max="4" width="10.125" style="18" customWidth="1"/>
    <col min="5" max="5" width="4.375" style="18" customWidth="1"/>
    <col min="6" max="6" width="6.875" style="18" customWidth="1"/>
    <col min="7" max="7" width="23.75390625" style="18" customWidth="1"/>
    <col min="8" max="8" width="12.875" style="40" customWidth="1"/>
    <col min="9" max="9" width="24.375" style="40" customWidth="1"/>
    <col min="10" max="16384" width="9.125" style="18" customWidth="1"/>
  </cols>
  <sheetData>
    <row r="1" spans="8:9" s="19" customFormat="1" ht="12">
      <c r="H1" s="39"/>
      <c r="I1" s="231" t="s">
        <v>307</v>
      </c>
    </row>
    <row r="2" spans="8:9" s="19" customFormat="1" ht="12">
      <c r="H2" s="39"/>
      <c r="I2" s="231" t="s">
        <v>298</v>
      </c>
    </row>
    <row r="3" spans="8:9" s="19" customFormat="1" ht="12">
      <c r="H3" s="39"/>
      <c r="I3" s="231" t="s">
        <v>119</v>
      </c>
    </row>
    <row r="4" spans="8:9" s="19" customFormat="1" ht="12">
      <c r="H4" s="39"/>
      <c r="I4" s="231" t="s">
        <v>313</v>
      </c>
    </row>
    <row r="5" spans="1:9" s="41" customFormat="1" ht="11.25" customHeight="1">
      <c r="A5" s="363" t="s">
        <v>235</v>
      </c>
      <c r="B5" s="363"/>
      <c r="C5" s="363"/>
      <c r="D5" s="363"/>
      <c r="E5" s="363"/>
      <c r="F5" s="363"/>
      <c r="G5" s="363"/>
      <c r="H5" s="363"/>
      <c r="I5" s="363"/>
    </row>
    <row r="6" ht="5.25" customHeight="1"/>
    <row r="7" spans="1:10" ht="38.25" customHeight="1">
      <c r="A7" s="360" t="s">
        <v>5</v>
      </c>
      <c r="B7" s="360" t="s">
        <v>8</v>
      </c>
      <c r="C7" s="360" t="s">
        <v>9</v>
      </c>
      <c r="D7" s="358" t="s">
        <v>80</v>
      </c>
      <c r="E7" s="360" t="s">
        <v>45</v>
      </c>
      <c r="F7" s="358" t="s">
        <v>46</v>
      </c>
      <c r="G7" s="360" t="s">
        <v>10</v>
      </c>
      <c r="H7" s="360"/>
      <c r="I7" s="364" t="s">
        <v>236</v>
      </c>
      <c r="J7" s="185"/>
    </row>
    <row r="8" spans="1:10" ht="20.25" customHeight="1">
      <c r="A8" s="360"/>
      <c r="B8" s="360"/>
      <c r="C8" s="360"/>
      <c r="D8" s="359"/>
      <c r="E8" s="360"/>
      <c r="F8" s="359"/>
      <c r="G8" s="184" t="s">
        <v>11</v>
      </c>
      <c r="H8" s="175" t="s">
        <v>12</v>
      </c>
      <c r="I8" s="364"/>
      <c r="J8" s="185"/>
    </row>
    <row r="9" spans="1:9" s="61" customFormat="1" ht="12.75" customHeight="1">
      <c r="A9" s="62">
        <v>1</v>
      </c>
      <c r="B9" s="62">
        <v>2</v>
      </c>
      <c r="C9" s="62">
        <v>3</v>
      </c>
      <c r="D9" s="63">
        <v>4</v>
      </c>
      <c r="E9" s="62">
        <v>5</v>
      </c>
      <c r="F9" s="63">
        <v>6</v>
      </c>
      <c r="G9" s="62">
        <v>7</v>
      </c>
      <c r="H9" s="64">
        <v>8</v>
      </c>
      <c r="I9" s="64">
        <v>9</v>
      </c>
    </row>
    <row r="10" spans="1:9" ht="21.75" customHeight="1">
      <c r="A10" s="176" t="s">
        <v>50</v>
      </c>
      <c r="B10" s="177" t="s">
        <v>28</v>
      </c>
      <c r="C10" s="176" t="s">
        <v>273</v>
      </c>
      <c r="D10" s="177" t="s">
        <v>6</v>
      </c>
      <c r="E10" s="224">
        <v>10</v>
      </c>
      <c r="F10" s="225">
        <v>1010</v>
      </c>
      <c r="G10" s="176" t="s">
        <v>13</v>
      </c>
      <c r="H10" s="178">
        <f>SUM(H11,H15)</f>
        <v>1904310</v>
      </c>
      <c r="I10" s="178">
        <f>SUM(I11,I15)</f>
        <v>1870000</v>
      </c>
    </row>
    <row r="11" spans="1:9" ht="22.5" customHeight="1">
      <c r="A11" s="179"/>
      <c r="B11" s="180" t="s">
        <v>238</v>
      </c>
      <c r="C11" s="179"/>
      <c r="D11" s="179"/>
      <c r="E11" s="179"/>
      <c r="F11" s="179"/>
      <c r="G11" s="179" t="s">
        <v>117</v>
      </c>
      <c r="H11" s="181">
        <f>SUM(H12:H14)</f>
        <v>0</v>
      </c>
      <c r="I11" s="181">
        <f>SUM(I12:I14)</f>
        <v>0</v>
      </c>
    </row>
    <row r="12" spans="1:9" ht="21" customHeight="1">
      <c r="A12" s="179"/>
      <c r="B12" s="180" t="s">
        <v>237</v>
      </c>
      <c r="C12" s="179"/>
      <c r="D12" s="179"/>
      <c r="E12" s="179"/>
      <c r="F12" s="179"/>
      <c r="G12" s="182" t="s">
        <v>14</v>
      </c>
      <c r="H12" s="181"/>
      <c r="I12" s="181"/>
    </row>
    <row r="13" spans="1:9" ht="11.25" customHeight="1">
      <c r="A13" s="179"/>
      <c r="B13" s="356" t="s">
        <v>322</v>
      </c>
      <c r="C13" s="179"/>
      <c r="D13" s="179"/>
      <c r="E13" s="179"/>
      <c r="F13" s="179"/>
      <c r="G13" s="182" t="s">
        <v>15</v>
      </c>
      <c r="H13" s="181"/>
      <c r="I13" s="181"/>
    </row>
    <row r="14" spans="1:9" ht="21">
      <c r="A14" s="179"/>
      <c r="B14" s="357"/>
      <c r="C14" s="179"/>
      <c r="D14" s="179"/>
      <c r="E14" s="179"/>
      <c r="F14" s="179"/>
      <c r="G14" s="183" t="s">
        <v>16</v>
      </c>
      <c r="H14" s="181"/>
      <c r="I14" s="181"/>
    </row>
    <row r="15" spans="1:9" ht="12.75">
      <c r="A15" s="179"/>
      <c r="B15" s="357"/>
      <c r="C15" s="179"/>
      <c r="D15" s="179"/>
      <c r="E15" s="179"/>
      <c r="F15" s="179"/>
      <c r="G15" s="179" t="s">
        <v>116</v>
      </c>
      <c r="H15" s="181">
        <f>SUM(H16,H18)</f>
        <v>1904310</v>
      </c>
      <c r="I15" s="181">
        <f>SUM(I16:I18)</f>
        <v>1870000</v>
      </c>
    </row>
    <row r="16" spans="1:9" ht="12.75">
      <c r="A16" s="179"/>
      <c r="B16" s="357"/>
      <c r="C16" s="179"/>
      <c r="D16" s="179"/>
      <c r="E16" s="179"/>
      <c r="F16" s="179"/>
      <c r="G16" s="182" t="s">
        <v>14</v>
      </c>
      <c r="H16" s="181">
        <v>775889</v>
      </c>
      <c r="I16" s="181">
        <v>741579</v>
      </c>
    </row>
    <row r="17" spans="1:9" ht="12.75">
      <c r="A17" s="179"/>
      <c r="B17" s="357"/>
      <c r="C17" s="179"/>
      <c r="D17" s="179"/>
      <c r="E17" s="179"/>
      <c r="F17" s="179"/>
      <c r="G17" s="182" t="s">
        <v>15</v>
      </c>
      <c r="H17" s="181"/>
      <c r="I17" s="181"/>
    </row>
    <row r="18" spans="1:9" ht="21">
      <c r="A18" s="179"/>
      <c r="B18" s="357"/>
      <c r="C18" s="179"/>
      <c r="D18" s="179"/>
      <c r="E18" s="179"/>
      <c r="F18" s="179"/>
      <c r="G18" s="183" t="s">
        <v>16</v>
      </c>
      <c r="H18" s="181">
        <v>1128421</v>
      </c>
      <c r="I18" s="181">
        <v>1128421</v>
      </c>
    </row>
    <row r="19" spans="1:9" ht="21">
      <c r="A19" s="179"/>
      <c r="B19" s="357"/>
      <c r="C19" s="179"/>
      <c r="D19" s="179"/>
      <c r="E19" s="179"/>
      <c r="F19" s="179"/>
      <c r="G19" s="180" t="s">
        <v>115</v>
      </c>
      <c r="H19" s="181">
        <v>1128421</v>
      </c>
      <c r="I19" s="181">
        <v>1128421</v>
      </c>
    </row>
    <row r="20" spans="1:9" ht="14.25" customHeight="1">
      <c r="A20" s="176" t="s">
        <v>51</v>
      </c>
      <c r="B20" s="177" t="s">
        <v>28</v>
      </c>
      <c r="C20" s="176">
        <v>2013</v>
      </c>
      <c r="D20" s="177" t="s">
        <v>6</v>
      </c>
      <c r="E20" s="224">
        <v>10</v>
      </c>
      <c r="F20" s="225">
        <v>1041</v>
      </c>
      <c r="G20" s="176" t="s">
        <v>13</v>
      </c>
      <c r="H20" s="178">
        <f>SUM(H22,H26)</f>
        <v>274273</v>
      </c>
      <c r="I20" s="178">
        <f>SUM(I22,I26)</f>
        <v>274273</v>
      </c>
    </row>
    <row r="21" spans="1:9" ht="10.5" customHeight="1">
      <c r="A21" s="179"/>
      <c r="B21" s="180" t="s">
        <v>301</v>
      </c>
      <c r="C21" s="179"/>
      <c r="D21" s="180"/>
      <c r="E21" s="252"/>
      <c r="F21" s="253"/>
      <c r="G21" s="179"/>
      <c r="H21" s="181"/>
      <c r="I21" s="181"/>
    </row>
    <row r="22" spans="1:9" ht="21" customHeight="1">
      <c r="A22" s="179"/>
      <c r="B22" s="180" t="s">
        <v>299</v>
      </c>
      <c r="C22" s="179"/>
      <c r="D22" s="179"/>
      <c r="E22" s="179"/>
      <c r="F22" s="179"/>
      <c r="G22" s="179" t="s">
        <v>117</v>
      </c>
      <c r="H22" s="181">
        <f>SUM(H23:H25)</f>
        <v>0</v>
      </c>
      <c r="I22" s="181">
        <f>SUM(I23:I25)</f>
        <v>0</v>
      </c>
    </row>
    <row r="23" spans="1:9" ht="42">
      <c r="A23" s="179"/>
      <c r="B23" s="180" t="s">
        <v>300</v>
      </c>
      <c r="C23" s="179"/>
      <c r="D23" s="179"/>
      <c r="E23" s="179"/>
      <c r="F23" s="179"/>
      <c r="G23" s="182" t="s">
        <v>14</v>
      </c>
      <c r="H23" s="181"/>
      <c r="I23" s="181"/>
    </row>
    <row r="24" spans="1:9" ht="11.25" customHeight="1">
      <c r="A24" s="179"/>
      <c r="B24" s="356"/>
      <c r="C24" s="179"/>
      <c r="D24" s="179"/>
      <c r="E24" s="179"/>
      <c r="F24" s="179"/>
      <c r="G24" s="182" t="s">
        <v>15</v>
      </c>
      <c r="H24" s="181"/>
      <c r="I24" s="181"/>
    </row>
    <row r="25" spans="1:9" ht="21">
      <c r="A25" s="179"/>
      <c r="B25" s="357"/>
      <c r="C25" s="179"/>
      <c r="D25" s="179"/>
      <c r="E25" s="179"/>
      <c r="F25" s="179"/>
      <c r="G25" s="183" t="s">
        <v>16</v>
      </c>
      <c r="H25" s="181"/>
      <c r="I25" s="181"/>
    </row>
    <row r="26" spans="1:9" ht="12.75">
      <c r="A26" s="179"/>
      <c r="B26" s="357"/>
      <c r="C26" s="179"/>
      <c r="D26" s="179"/>
      <c r="E26" s="179"/>
      <c r="F26" s="179"/>
      <c r="G26" s="179" t="s">
        <v>116</v>
      </c>
      <c r="H26" s="181">
        <f>SUM(H27,H29)</f>
        <v>274273</v>
      </c>
      <c r="I26" s="181">
        <f>SUM(I27:I29)</f>
        <v>274273</v>
      </c>
    </row>
    <row r="27" spans="1:9" ht="12.75">
      <c r="A27" s="179"/>
      <c r="B27" s="357"/>
      <c r="C27" s="179"/>
      <c r="D27" s="179"/>
      <c r="E27" s="179"/>
      <c r="F27" s="179"/>
      <c r="G27" s="182" t="s">
        <v>14</v>
      </c>
      <c r="H27" s="181">
        <v>114055</v>
      </c>
      <c r="I27" s="181">
        <v>114055</v>
      </c>
    </row>
    <row r="28" spans="1:9" ht="12.75">
      <c r="A28" s="179"/>
      <c r="B28" s="357"/>
      <c r="C28" s="179"/>
      <c r="D28" s="179"/>
      <c r="E28" s="179"/>
      <c r="F28" s="179"/>
      <c r="G28" s="182" t="s">
        <v>15</v>
      </c>
      <c r="H28" s="181"/>
      <c r="I28" s="181"/>
    </row>
    <row r="29" spans="1:9" ht="21">
      <c r="A29" s="179"/>
      <c r="B29" s="357"/>
      <c r="C29" s="179"/>
      <c r="D29" s="179"/>
      <c r="E29" s="179"/>
      <c r="F29" s="179"/>
      <c r="G29" s="183" t="s">
        <v>16</v>
      </c>
      <c r="H29" s="181">
        <v>160218</v>
      </c>
      <c r="I29" s="181">
        <v>160218</v>
      </c>
    </row>
    <row r="30" spans="1:9" ht="21">
      <c r="A30" s="179"/>
      <c r="B30" s="357"/>
      <c r="C30" s="179"/>
      <c r="D30" s="179"/>
      <c r="E30" s="179"/>
      <c r="F30" s="179"/>
      <c r="G30" s="180" t="s">
        <v>115</v>
      </c>
      <c r="H30" s="181"/>
      <c r="I30" s="181"/>
    </row>
    <row r="31" spans="1:9" ht="14.25" customHeight="1">
      <c r="A31" s="176" t="s">
        <v>52</v>
      </c>
      <c r="B31" s="177" t="s">
        <v>28</v>
      </c>
      <c r="C31" s="176">
        <v>2013</v>
      </c>
      <c r="D31" s="177" t="s">
        <v>6</v>
      </c>
      <c r="E31" s="224">
        <v>10</v>
      </c>
      <c r="F31" s="225">
        <v>1041</v>
      </c>
      <c r="G31" s="176" t="s">
        <v>13</v>
      </c>
      <c r="H31" s="178">
        <f>SUM(H33,H37)</f>
        <v>139000</v>
      </c>
      <c r="I31" s="178">
        <f>SUM(I33,I37)</f>
        <v>139000</v>
      </c>
    </row>
    <row r="32" spans="1:9" ht="10.5" customHeight="1">
      <c r="A32" s="179"/>
      <c r="B32" s="180" t="s">
        <v>301</v>
      </c>
      <c r="C32" s="179"/>
      <c r="D32" s="180"/>
      <c r="E32" s="252"/>
      <c r="F32" s="253"/>
      <c r="G32" s="179"/>
      <c r="H32" s="181"/>
      <c r="I32" s="181"/>
    </row>
    <row r="33" spans="1:9" ht="19.5" customHeight="1">
      <c r="A33" s="179"/>
      <c r="B33" s="180" t="s">
        <v>299</v>
      </c>
      <c r="C33" s="179"/>
      <c r="D33" s="179"/>
      <c r="E33" s="179"/>
      <c r="F33" s="179"/>
      <c r="G33" s="179" t="s">
        <v>117</v>
      </c>
      <c r="H33" s="181">
        <f>SUM(H34:H36)</f>
        <v>0</v>
      </c>
      <c r="I33" s="181">
        <f>SUM(I34:I36)</f>
        <v>0</v>
      </c>
    </row>
    <row r="34" spans="1:9" ht="31.5">
      <c r="A34" s="179"/>
      <c r="B34" s="180" t="s">
        <v>265</v>
      </c>
      <c r="C34" s="179"/>
      <c r="D34" s="179"/>
      <c r="E34" s="179"/>
      <c r="F34" s="179"/>
      <c r="G34" s="182" t="s">
        <v>14</v>
      </c>
      <c r="H34" s="181"/>
      <c r="I34" s="181"/>
    </row>
    <row r="35" spans="1:9" ht="11.25" customHeight="1">
      <c r="A35" s="179"/>
      <c r="B35" s="356"/>
      <c r="C35" s="179"/>
      <c r="D35" s="179"/>
      <c r="E35" s="179"/>
      <c r="F35" s="179"/>
      <c r="G35" s="182" t="s">
        <v>15</v>
      </c>
      <c r="H35" s="181"/>
      <c r="I35" s="181"/>
    </row>
    <row r="36" spans="1:9" ht="21">
      <c r="A36" s="179"/>
      <c r="B36" s="357"/>
      <c r="C36" s="179"/>
      <c r="D36" s="179"/>
      <c r="E36" s="179"/>
      <c r="F36" s="179"/>
      <c r="G36" s="183" t="s">
        <v>16</v>
      </c>
      <c r="H36" s="181"/>
      <c r="I36" s="181"/>
    </row>
    <row r="37" spans="1:9" ht="12.75">
      <c r="A37" s="179"/>
      <c r="B37" s="357"/>
      <c r="C37" s="179"/>
      <c r="D37" s="179"/>
      <c r="E37" s="179"/>
      <c r="F37" s="179"/>
      <c r="G37" s="179" t="s">
        <v>116</v>
      </c>
      <c r="H37" s="181">
        <f>SUM(H38,H40)</f>
        <v>139000</v>
      </c>
      <c r="I37" s="181">
        <f>SUM(I38:I40)</f>
        <v>139000</v>
      </c>
    </row>
    <row r="38" spans="1:9" ht="12.75">
      <c r="A38" s="179"/>
      <c r="B38" s="357"/>
      <c r="C38" s="179"/>
      <c r="D38" s="179"/>
      <c r="E38" s="179"/>
      <c r="F38" s="179"/>
      <c r="G38" s="182" t="s">
        <v>14</v>
      </c>
      <c r="H38" s="181">
        <v>66805</v>
      </c>
      <c r="I38" s="181">
        <v>66805</v>
      </c>
    </row>
    <row r="39" spans="1:9" ht="12.75">
      <c r="A39" s="179"/>
      <c r="B39" s="357"/>
      <c r="C39" s="179"/>
      <c r="D39" s="179"/>
      <c r="E39" s="179"/>
      <c r="F39" s="179"/>
      <c r="G39" s="182" t="s">
        <v>15</v>
      </c>
      <c r="H39" s="181"/>
      <c r="I39" s="181"/>
    </row>
    <row r="40" spans="1:9" ht="21">
      <c r="A40" s="179"/>
      <c r="B40" s="357"/>
      <c r="C40" s="179"/>
      <c r="D40" s="179"/>
      <c r="E40" s="179"/>
      <c r="F40" s="179"/>
      <c r="G40" s="183" t="s">
        <v>16</v>
      </c>
      <c r="H40" s="181">
        <v>72195</v>
      </c>
      <c r="I40" s="181">
        <v>72195</v>
      </c>
    </row>
    <row r="41" spans="1:9" ht="21">
      <c r="A41" s="179"/>
      <c r="B41" s="357"/>
      <c r="C41" s="179"/>
      <c r="D41" s="179"/>
      <c r="E41" s="179"/>
      <c r="F41" s="179"/>
      <c r="G41" s="180" t="s">
        <v>115</v>
      </c>
      <c r="H41" s="181"/>
      <c r="I41" s="181"/>
    </row>
    <row r="42" spans="1:9" ht="14.25" customHeight="1">
      <c r="A42" s="176" t="s">
        <v>44</v>
      </c>
      <c r="B42" s="177" t="s">
        <v>28</v>
      </c>
      <c r="C42" s="176">
        <v>2013</v>
      </c>
      <c r="D42" s="177" t="s">
        <v>6</v>
      </c>
      <c r="E42" s="224">
        <v>10</v>
      </c>
      <c r="F42" s="225">
        <v>1041</v>
      </c>
      <c r="G42" s="176" t="s">
        <v>13</v>
      </c>
      <c r="H42" s="178">
        <f>SUM(H43,H47)</f>
        <v>77705</v>
      </c>
      <c r="I42" s="178">
        <f>SUM(I43,I47)</f>
        <v>77705</v>
      </c>
    </row>
    <row r="43" spans="1:9" ht="11.25" customHeight="1">
      <c r="A43" s="179"/>
      <c r="B43" s="180" t="s">
        <v>306</v>
      </c>
      <c r="C43" s="179"/>
      <c r="D43" s="179"/>
      <c r="E43" s="179"/>
      <c r="F43" s="179"/>
      <c r="G43" s="179" t="s">
        <v>117</v>
      </c>
      <c r="H43" s="181">
        <f>SUM(H44:H46)</f>
        <v>0</v>
      </c>
      <c r="I43" s="181">
        <f>SUM(I44:I46)</f>
        <v>0</v>
      </c>
    </row>
    <row r="44" spans="1:9" ht="21">
      <c r="A44" s="179"/>
      <c r="B44" s="180" t="s">
        <v>311</v>
      </c>
      <c r="C44" s="179"/>
      <c r="D44" s="179"/>
      <c r="E44" s="179"/>
      <c r="F44" s="179"/>
      <c r="G44" s="182" t="s">
        <v>14</v>
      </c>
      <c r="H44" s="181"/>
      <c r="I44" s="181"/>
    </row>
    <row r="45" spans="1:9" ht="11.25" customHeight="1">
      <c r="A45" s="179"/>
      <c r="B45" s="356" t="s">
        <v>319</v>
      </c>
      <c r="C45" s="179"/>
      <c r="D45" s="179"/>
      <c r="E45" s="179"/>
      <c r="F45" s="179"/>
      <c r="G45" s="182" t="s">
        <v>15</v>
      </c>
      <c r="H45" s="181"/>
      <c r="I45" s="181"/>
    </row>
    <row r="46" spans="1:9" ht="21">
      <c r="A46" s="179"/>
      <c r="B46" s="357"/>
      <c r="C46" s="179"/>
      <c r="D46" s="179"/>
      <c r="E46" s="179"/>
      <c r="F46" s="179"/>
      <c r="G46" s="183" t="s">
        <v>16</v>
      </c>
      <c r="H46" s="181"/>
      <c r="I46" s="181"/>
    </row>
    <row r="47" spans="1:9" ht="12.75">
      <c r="A47" s="179"/>
      <c r="B47" s="357"/>
      <c r="C47" s="179"/>
      <c r="D47" s="179"/>
      <c r="E47" s="179"/>
      <c r="F47" s="179"/>
      <c r="G47" s="179" t="s">
        <v>116</v>
      </c>
      <c r="H47" s="181">
        <f>SUM(H48,H50)</f>
        <v>77705</v>
      </c>
      <c r="I47" s="181">
        <f>SUM(I48:I50)</f>
        <v>77705</v>
      </c>
    </row>
    <row r="48" spans="1:9" ht="12.75">
      <c r="A48" s="179"/>
      <c r="B48" s="357"/>
      <c r="C48" s="179"/>
      <c r="D48" s="179"/>
      <c r="E48" s="179"/>
      <c r="F48" s="179"/>
      <c r="G48" s="182" t="s">
        <v>14</v>
      </c>
      <c r="H48" s="181">
        <v>56705</v>
      </c>
      <c r="I48" s="181">
        <v>56705</v>
      </c>
    </row>
    <row r="49" spans="1:9" ht="12.75">
      <c r="A49" s="179"/>
      <c r="B49" s="357"/>
      <c r="C49" s="179"/>
      <c r="D49" s="179"/>
      <c r="E49" s="179"/>
      <c r="F49" s="179"/>
      <c r="G49" s="182" t="s">
        <v>15</v>
      </c>
      <c r="H49" s="181"/>
      <c r="I49" s="181"/>
    </row>
    <row r="50" spans="1:9" ht="21">
      <c r="A50" s="179"/>
      <c r="B50" s="357"/>
      <c r="C50" s="179"/>
      <c r="D50" s="179"/>
      <c r="E50" s="179"/>
      <c r="F50" s="179"/>
      <c r="G50" s="183" t="s">
        <v>16</v>
      </c>
      <c r="H50" s="181">
        <v>21000</v>
      </c>
      <c r="I50" s="181">
        <v>21000</v>
      </c>
    </row>
    <row r="51" spans="1:9" ht="21">
      <c r="A51" s="179"/>
      <c r="B51" s="357"/>
      <c r="C51" s="179"/>
      <c r="D51" s="179"/>
      <c r="E51" s="179"/>
      <c r="F51" s="179"/>
      <c r="G51" s="180" t="s">
        <v>115</v>
      </c>
      <c r="H51" s="181"/>
      <c r="I51" s="181"/>
    </row>
    <row r="52" spans="1:9" ht="14.25" customHeight="1">
      <c r="A52" s="176" t="s">
        <v>54</v>
      </c>
      <c r="B52" s="177" t="s">
        <v>28</v>
      </c>
      <c r="C52" s="176">
        <v>2013</v>
      </c>
      <c r="D52" s="177" t="s">
        <v>6</v>
      </c>
      <c r="E52" s="224">
        <v>10</v>
      </c>
      <c r="F52" s="225">
        <v>1041</v>
      </c>
      <c r="G52" s="176" t="s">
        <v>13</v>
      </c>
      <c r="H52" s="178">
        <f>SUM(H53,H57)</f>
        <v>87500</v>
      </c>
      <c r="I52" s="178">
        <f>SUM(I53,I57)</f>
        <v>87500</v>
      </c>
    </row>
    <row r="53" spans="1:9" ht="11.25" customHeight="1">
      <c r="A53" s="179"/>
      <c r="B53" s="180" t="s">
        <v>306</v>
      </c>
      <c r="C53" s="179"/>
      <c r="D53" s="179"/>
      <c r="E53" s="179"/>
      <c r="F53" s="179"/>
      <c r="G53" s="179" t="s">
        <v>117</v>
      </c>
      <c r="H53" s="181">
        <f>SUM(H54:H56)</f>
        <v>0</v>
      </c>
      <c r="I53" s="181">
        <f>SUM(I54:I56)</f>
        <v>0</v>
      </c>
    </row>
    <row r="54" spans="1:9" ht="21">
      <c r="A54" s="179"/>
      <c r="B54" s="180" t="s">
        <v>311</v>
      </c>
      <c r="C54" s="179"/>
      <c r="D54" s="179"/>
      <c r="E54" s="179"/>
      <c r="F54" s="179"/>
      <c r="G54" s="182" t="s">
        <v>14</v>
      </c>
      <c r="H54" s="181"/>
      <c r="I54" s="181"/>
    </row>
    <row r="55" spans="1:9" ht="11.25" customHeight="1">
      <c r="A55" s="179"/>
      <c r="B55" s="356" t="s">
        <v>276</v>
      </c>
      <c r="C55" s="179"/>
      <c r="D55" s="179"/>
      <c r="E55" s="179"/>
      <c r="F55" s="179"/>
      <c r="G55" s="182" t="s">
        <v>15</v>
      </c>
      <c r="H55" s="181"/>
      <c r="I55" s="181"/>
    </row>
    <row r="56" spans="1:9" ht="21">
      <c r="A56" s="179"/>
      <c r="B56" s="357"/>
      <c r="C56" s="179"/>
      <c r="D56" s="179"/>
      <c r="E56" s="179"/>
      <c r="F56" s="179"/>
      <c r="G56" s="183" t="s">
        <v>16</v>
      </c>
      <c r="H56" s="181"/>
      <c r="I56" s="181"/>
    </row>
    <row r="57" spans="1:9" ht="12.75">
      <c r="A57" s="179"/>
      <c r="B57" s="357"/>
      <c r="C57" s="179"/>
      <c r="D57" s="179"/>
      <c r="E57" s="179"/>
      <c r="F57" s="179"/>
      <c r="G57" s="179" t="s">
        <v>116</v>
      </c>
      <c r="H57" s="181">
        <f>SUM(H58,H60)</f>
        <v>87500</v>
      </c>
      <c r="I57" s="181">
        <f>SUM(I58:I60)</f>
        <v>87500</v>
      </c>
    </row>
    <row r="58" spans="1:9" ht="12.75">
      <c r="A58" s="179"/>
      <c r="B58" s="357"/>
      <c r="C58" s="179"/>
      <c r="D58" s="179"/>
      <c r="E58" s="179"/>
      <c r="F58" s="179"/>
      <c r="G58" s="182" t="s">
        <v>14</v>
      </c>
      <c r="H58" s="181">
        <v>57500</v>
      </c>
      <c r="I58" s="181">
        <v>57500</v>
      </c>
    </row>
    <row r="59" spans="1:9" ht="12.75">
      <c r="A59" s="179"/>
      <c r="B59" s="357"/>
      <c r="C59" s="179"/>
      <c r="D59" s="179"/>
      <c r="E59" s="179"/>
      <c r="F59" s="179"/>
      <c r="G59" s="182" t="s">
        <v>15</v>
      </c>
      <c r="H59" s="181"/>
      <c r="I59" s="181"/>
    </row>
    <row r="60" spans="1:9" ht="21">
      <c r="A60" s="179"/>
      <c r="B60" s="357"/>
      <c r="C60" s="179"/>
      <c r="D60" s="179"/>
      <c r="E60" s="179"/>
      <c r="F60" s="179"/>
      <c r="G60" s="183" t="s">
        <v>16</v>
      </c>
      <c r="H60" s="181">
        <v>30000</v>
      </c>
      <c r="I60" s="181">
        <v>30000</v>
      </c>
    </row>
    <row r="61" spans="1:9" ht="21">
      <c r="A61" s="179"/>
      <c r="B61" s="357"/>
      <c r="C61" s="179"/>
      <c r="D61" s="179"/>
      <c r="E61" s="179"/>
      <c r="F61" s="179"/>
      <c r="G61" s="180" t="s">
        <v>115</v>
      </c>
      <c r="H61" s="181"/>
      <c r="I61" s="181"/>
    </row>
    <row r="62" spans="1:9" s="191" customFormat="1" ht="20.25" customHeight="1">
      <c r="A62" s="208" t="s">
        <v>57</v>
      </c>
      <c r="B62" s="209" t="s">
        <v>29</v>
      </c>
      <c r="C62" s="208" t="s">
        <v>264</v>
      </c>
      <c r="D62" s="209" t="s">
        <v>6</v>
      </c>
      <c r="E62" s="208">
        <v>720</v>
      </c>
      <c r="F62" s="208">
        <v>72095</v>
      </c>
      <c r="G62" s="208" t="s">
        <v>13</v>
      </c>
      <c r="H62" s="210">
        <f>SUM(H63,H67)</f>
        <v>84967.66</v>
      </c>
      <c r="I62" s="210">
        <f>SUM(I63,I67)</f>
        <v>84967.66</v>
      </c>
    </row>
    <row r="63" spans="1:9" s="191" customFormat="1" ht="24" customHeight="1">
      <c r="A63" s="192"/>
      <c r="B63" s="193" t="s">
        <v>124</v>
      </c>
      <c r="C63" s="192"/>
      <c r="D63" s="193"/>
      <c r="E63" s="192"/>
      <c r="F63" s="192"/>
      <c r="G63" s="192" t="s">
        <v>117</v>
      </c>
      <c r="H63" s="194">
        <f>SUM(H64:H66)</f>
        <v>0</v>
      </c>
      <c r="I63" s="194">
        <f>SUM(I64:I66)</f>
        <v>0</v>
      </c>
    </row>
    <row r="64" spans="1:9" s="191" customFormat="1" ht="12" customHeight="1">
      <c r="A64" s="192"/>
      <c r="B64" s="193" t="s">
        <v>125</v>
      </c>
      <c r="C64" s="192"/>
      <c r="D64" s="193"/>
      <c r="E64" s="192"/>
      <c r="F64" s="192"/>
      <c r="G64" s="195" t="s">
        <v>14</v>
      </c>
      <c r="H64" s="194"/>
      <c r="I64" s="194"/>
    </row>
    <row r="65" spans="1:9" s="191" customFormat="1" ht="21.75" customHeight="1">
      <c r="A65" s="192"/>
      <c r="B65" s="193" t="s">
        <v>142</v>
      </c>
      <c r="C65" s="192"/>
      <c r="D65" s="193"/>
      <c r="E65" s="192"/>
      <c r="F65" s="192"/>
      <c r="G65" s="195" t="s">
        <v>15</v>
      </c>
      <c r="H65" s="194"/>
      <c r="I65" s="194"/>
    </row>
    <row r="66" spans="1:9" s="191" customFormat="1" ht="23.25" customHeight="1">
      <c r="A66" s="211"/>
      <c r="B66" s="211"/>
      <c r="C66" s="211"/>
      <c r="D66" s="211"/>
      <c r="E66" s="211"/>
      <c r="F66" s="211"/>
      <c r="G66" s="196" t="s">
        <v>16</v>
      </c>
      <c r="H66" s="194"/>
      <c r="I66" s="194"/>
    </row>
    <row r="67" spans="1:9" s="191" customFormat="1" ht="12.75">
      <c r="A67" s="192"/>
      <c r="B67" s="192"/>
      <c r="C67" s="192"/>
      <c r="D67" s="192"/>
      <c r="E67" s="192"/>
      <c r="F67" s="192"/>
      <c r="G67" s="192" t="s">
        <v>116</v>
      </c>
      <c r="H67" s="194">
        <f>SUM(H68:H70)</f>
        <v>84967.66</v>
      </c>
      <c r="I67" s="194">
        <f>SUM(I68:I70)</f>
        <v>84967.66</v>
      </c>
    </row>
    <row r="68" spans="1:9" s="191" customFormat="1" ht="12.75" customHeight="1">
      <c r="A68" s="192"/>
      <c r="B68" s="192"/>
      <c r="C68" s="192"/>
      <c r="D68" s="192"/>
      <c r="E68" s="192"/>
      <c r="F68" s="192"/>
      <c r="G68" s="195" t="s">
        <v>14</v>
      </c>
      <c r="H68" s="194">
        <v>19882.69</v>
      </c>
      <c r="I68" s="194">
        <v>19882.69</v>
      </c>
    </row>
    <row r="69" spans="1:9" s="191" customFormat="1" ht="13.5" customHeight="1">
      <c r="A69" s="192"/>
      <c r="B69" s="192"/>
      <c r="C69" s="192"/>
      <c r="D69" s="192"/>
      <c r="E69" s="192"/>
      <c r="F69" s="192"/>
      <c r="G69" s="195" t="s">
        <v>15</v>
      </c>
      <c r="H69" s="194"/>
      <c r="I69" s="194"/>
    </row>
    <row r="70" spans="1:9" s="191" customFormat="1" ht="21" customHeight="1">
      <c r="A70" s="192"/>
      <c r="B70" s="192"/>
      <c r="C70" s="192"/>
      <c r="D70" s="192"/>
      <c r="E70" s="192"/>
      <c r="F70" s="192"/>
      <c r="G70" s="196" t="s">
        <v>16</v>
      </c>
      <c r="H70" s="194">
        <v>65084.97</v>
      </c>
      <c r="I70" s="194">
        <v>65084.97</v>
      </c>
    </row>
    <row r="71" spans="1:9" s="191" customFormat="1" ht="20.25" customHeight="1">
      <c r="A71" s="192"/>
      <c r="B71" s="192"/>
      <c r="C71" s="192"/>
      <c r="D71" s="192"/>
      <c r="E71" s="192"/>
      <c r="F71" s="192"/>
      <c r="G71" s="193" t="s">
        <v>115</v>
      </c>
      <c r="H71" s="194"/>
      <c r="I71" s="194"/>
    </row>
    <row r="72" spans="1:9" s="191" customFormat="1" ht="22.5" customHeight="1">
      <c r="A72" s="208" t="s">
        <v>242</v>
      </c>
      <c r="B72" s="209" t="s">
        <v>29</v>
      </c>
      <c r="C72" s="208" t="s">
        <v>264</v>
      </c>
      <c r="D72" s="209" t="s">
        <v>6</v>
      </c>
      <c r="E72" s="208">
        <v>720</v>
      </c>
      <c r="F72" s="208">
        <v>72095</v>
      </c>
      <c r="G72" s="208" t="s">
        <v>13</v>
      </c>
      <c r="H72" s="210">
        <f>SUM(H73,H77)</f>
        <v>88286.2</v>
      </c>
      <c r="I72" s="210">
        <f>SUM(I73,I77)</f>
        <v>79746.2</v>
      </c>
    </row>
    <row r="73" spans="1:9" s="191" customFormat="1" ht="21.75" customHeight="1">
      <c r="A73" s="192"/>
      <c r="B73" s="193" t="s">
        <v>124</v>
      </c>
      <c r="C73" s="192"/>
      <c r="D73" s="193"/>
      <c r="E73" s="192"/>
      <c r="F73" s="192"/>
      <c r="G73" s="192" t="s">
        <v>117</v>
      </c>
      <c r="H73" s="194">
        <f>SUM(H74:H76)</f>
        <v>0</v>
      </c>
      <c r="I73" s="194">
        <f>SUM(I74:I76)</f>
        <v>0</v>
      </c>
    </row>
    <row r="74" spans="1:9" s="191" customFormat="1" ht="12" customHeight="1">
      <c r="A74" s="192"/>
      <c r="B74" s="193" t="s">
        <v>125</v>
      </c>
      <c r="C74" s="192"/>
      <c r="D74" s="193"/>
      <c r="E74" s="192"/>
      <c r="F74" s="192"/>
      <c r="G74" s="195" t="s">
        <v>14</v>
      </c>
      <c r="H74" s="194"/>
      <c r="I74" s="194"/>
    </row>
    <row r="75" spans="1:9" s="191" customFormat="1" ht="21">
      <c r="A75" s="192"/>
      <c r="B75" s="193" t="s">
        <v>126</v>
      </c>
      <c r="C75" s="211"/>
      <c r="D75" s="193"/>
      <c r="E75" s="192"/>
      <c r="F75" s="192"/>
      <c r="G75" s="195" t="s">
        <v>15</v>
      </c>
      <c r="H75" s="194"/>
      <c r="I75" s="194"/>
    </row>
    <row r="76" spans="1:9" s="191" customFormat="1" ht="21" customHeight="1">
      <c r="A76" s="211"/>
      <c r="B76" s="211"/>
      <c r="C76" s="211"/>
      <c r="D76" s="211"/>
      <c r="E76" s="211"/>
      <c r="F76" s="211"/>
      <c r="G76" s="196" t="s">
        <v>16</v>
      </c>
      <c r="H76" s="194"/>
      <c r="I76" s="194"/>
    </row>
    <row r="77" spans="1:9" s="191" customFormat="1" ht="12.75">
      <c r="A77" s="192"/>
      <c r="B77" s="211"/>
      <c r="C77" s="211"/>
      <c r="D77" s="192"/>
      <c r="E77" s="211"/>
      <c r="F77" s="192"/>
      <c r="G77" s="192" t="s">
        <v>116</v>
      </c>
      <c r="H77" s="212">
        <f>SUM(H78:H80)</f>
        <v>88286.2</v>
      </c>
      <c r="I77" s="194">
        <f>SUM(I78:I80)</f>
        <v>79746.2</v>
      </c>
    </row>
    <row r="78" spans="1:9" s="191" customFormat="1" ht="12.75">
      <c r="A78" s="192"/>
      <c r="B78" s="211"/>
      <c r="C78" s="211"/>
      <c r="D78" s="211"/>
      <c r="E78" s="192"/>
      <c r="F78" s="192"/>
      <c r="G78" s="213" t="s">
        <v>14</v>
      </c>
      <c r="H78" s="212">
        <v>22476.23</v>
      </c>
      <c r="I78" s="194">
        <v>13936.23</v>
      </c>
    </row>
    <row r="79" spans="1:9" s="191" customFormat="1" ht="12.75">
      <c r="A79" s="211"/>
      <c r="B79" s="211"/>
      <c r="C79" s="211"/>
      <c r="D79" s="211"/>
      <c r="E79" s="192"/>
      <c r="F79" s="211"/>
      <c r="G79" s="213" t="s">
        <v>15</v>
      </c>
      <c r="H79" s="212"/>
      <c r="I79" s="194"/>
    </row>
    <row r="80" spans="1:9" s="191" customFormat="1" ht="21">
      <c r="A80" s="211"/>
      <c r="B80" s="211"/>
      <c r="C80" s="211"/>
      <c r="D80" s="211"/>
      <c r="E80" s="192"/>
      <c r="F80" s="211"/>
      <c r="G80" s="214" t="s">
        <v>16</v>
      </c>
      <c r="H80" s="212">
        <v>65809.97</v>
      </c>
      <c r="I80" s="194">
        <v>65809.97</v>
      </c>
    </row>
    <row r="81" spans="1:9" s="191" customFormat="1" ht="21">
      <c r="A81" s="211"/>
      <c r="B81" s="211"/>
      <c r="C81" s="211"/>
      <c r="D81" s="211"/>
      <c r="E81" s="192"/>
      <c r="F81" s="211"/>
      <c r="G81" s="215" t="s">
        <v>115</v>
      </c>
      <c r="H81" s="212"/>
      <c r="I81" s="194"/>
    </row>
    <row r="82" spans="1:9" ht="12" customHeight="1">
      <c r="A82" s="176" t="s">
        <v>249</v>
      </c>
      <c r="B82" s="177" t="s">
        <v>23</v>
      </c>
      <c r="C82" s="176" t="s">
        <v>24</v>
      </c>
      <c r="D82" s="177" t="s">
        <v>25</v>
      </c>
      <c r="E82" s="176">
        <v>853</v>
      </c>
      <c r="F82" s="176">
        <v>85395</v>
      </c>
      <c r="G82" s="176" t="s">
        <v>13</v>
      </c>
      <c r="H82" s="178">
        <f>SUM(H83,H87)</f>
        <v>861148.54</v>
      </c>
      <c r="I82" s="178">
        <f>SUM(I83,I87)</f>
        <v>186800</v>
      </c>
    </row>
    <row r="83" spans="1:9" ht="12.75" customHeight="1">
      <c r="A83" s="179"/>
      <c r="B83" s="180" t="s">
        <v>26</v>
      </c>
      <c r="C83" s="179"/>
      <c r="D83" s="180"/>
      <c r="E83" s="179"/>
      <c r="F83" s="179"/>
      <c r="G83" s="179" t="s">
        <v>117</v>
      </c>
      <c r="H83" s="181">
        <f>SUM(H84:H86)</f>
        <v>844384.64</v>
      </c>
      <c r="I83" s="181">
        <f>SUM(I84:I86)</f>
        <v>186800</v>
      </c>
    </row>
    <row r="84" spans="1:9" ht="32.25" customHeight="1">
      <c r="A84" s="179"/>
      <c r="B84" s="180" t="s">
        <v>94</v>
      </c>
      <c r="C84" s="179"/>
      <c r="D84" s="180"/>
      <c r="E84" s="179"/>
      <c r="F84" s="179"/>
      <c r="G84" s="182" t="s">
        <v>14</v>
      </c>
      <c r="H84" s="181">
        <v>93708.8</v>
      </c>
      <c r="I84" s="181">
        <v>19605</v>
      </c>
    </row>
    <row r="85" spans="1:9" ht="21.75" customHeight="1">
      <c r="A85" s="179"/>
      <c r="B85" s="180" t="s">
        <v>27</v>
      </c>
      <c r="C85" s="179"/>
      <c r="D85" s="180"/>
      <c r="E85" s="179"/>
      <c r="F85" s="179"/>
      <c r="G85" s="182" t="s">
        <v>15</v>
      </c>
      <c r="H85" s="181">
        <v>35773.3</v>
      </c>
      <c r="I85" s="181">
        <v>8415</v>
      </c>
    </row>
    <row r="86" spans="1:9" ht="22.5" customHeight="1">
      <c r="A86" s="179"/>
      <c r="B86" s="186"/>
      <c r="C86" s="179"/>
      <c r="D86" s="179"/>
      <c r="E86" s="179"/>
      <c r="F86" s="179"/>
      <c r="G86" s="183" t="s">
        <v>16</v>
      </c>
      <c r="H86" s="181">
        <v>714902.54</v>
      </c>
      <c r="I86" s="181">
        <v>158780</v>
      </c>
    </row>
    <row r="87" spans="1:9" ht="12.75" customHeight="1">
      <c r="A87" s="179"/>
      <c r="B87" s="179"/>
      <c r="C87" s="179"/>
      <c r="D87" s="179"/>
      <c r="E87" s="179"/>
      <c r="F87" s="179"/>
      <c r="G87" s="179" t="s">
        <v>116</v>
      </c>
      <c r="H87" s="181">
        <f>SUM(H88:H90)</f>
        <v>16763.9</v>
      </c>
      <c r="I87" s="181">
        <f>SUM(I88:I90)</f>
        <v>0</v>
      </c>
    </row>
    <row r="88" spans="1:9" ht="12.75">
      <c r="A88" s="179"/>
      <c r="B88" s="179"/>
      <c r="C88" s="179"/>
      <c r="D88" s="179"/>
      <c r="E88" s="179"/>
      <c r="F88" s="179"/>
      <c r="G88" s="182" t="s">
        <v>14</v>
      </c>
      <c r="H88" s="181"/>
      <c r="I88" s="181"/>
    </row>
    <row r="89" spans="1:9" ht="12.75">
      <c r="A89" s="179"/>
      <c r="B89" s="179"/>
      <c r="C89" s="179"/>
      <c r="D89" s="179"/>
      <c r="E89" s="179"/>
      <c r="F89" s="179"/>
      <c r="G89" s="182" t="s">
        <v>15</v>
      </c>
      <c r="H89" s="181">
        <v>2514.58</v>
      </c>
      <c r="I89" s="181"/>
    </row>
    <row r="90" spans="1:9" ht="21">
      <c r="A90" s="179"/>
      <c r="B90" s="179"/>
      <c r="C90" s="179"/>
      <c r="D90" s="179"/>
      <c r="E90" s="179"/>
      <c r="F90" s="179"/>
      <c r="G90" s="183" t="s">
        <v>16</v>
      </c>
      <c r="H90" s="181">
        <v>14249.32</v>
      </c>
      <c r="I90" s="181"/>
    </row>
    <row r="91" spans="1:9" ht="21.75" customHeight="1">
      <c r="A91" s="187"/>
      <c r="B91" s="187"/>
      <c r="C91" s="187"/>
      <c r="D91" s="187"/>
      <c r="E91" s="187"/>
      <c r="F91" s="187"/>
      <c r="G91" s="188" t="s">
        <v>115</v>
      </c>
      <c r="H91" s="189"/>
      <c r="I91" s="190"/>
    </row>
    <row r="92" spans="1:9" s="122" customFormat="1" ht="12.75" customHeight="1">
      <c r="A92" s="192" t="s">
        <v>250</v>
      </c>
      <c r="B92" s="193" t="s">
        <v>23</v>
      </c>
      <c r="C92" s="192" t="s">
        <v>240</v>
      </c>
      <c r="D92" s="193" t="s">
        <v>6</v>
      </c>
      <c r="E92" s="192">
        <v>853</v>
      </c>
      <c r="F92" s="192">
        <v>85395</v>
      </c>
      <c r="G92" s="192" t="s">
        <v>13</v>
      </c>
      <c r="H92" s="194">
        <f>SUM(H93)</f>
        <v>29280</v>
      </c>
      <c r="I92" s="194">
        <f>SUM(I93)</f>
        <v>14741.400000000001</v>
      </c>
    </row>
    <row r="93" spans="1:9" s="122" customFormat="1" ht="11.25" customHeight="1">
      <c r="A93" s="192"/>
      <c r="B93" s="193" t="s">
        <v>239</v>
      </c>
      <c r="C93" s="192"/>
      <c r="D93" s="193"/>
      <c r="E93" s="192"/>
      <c r="F93" s="192"/>
      <c r="G93" s="192" t="s">
        <v>117</v>
      </c>
      <c r="H93" s="194">
        <f>SUM(H94:H96)</f>
        <v>29280</v>
      </c>
      <c r="I93" s="194">
        <f>SUM(I94:I96)</f>
        <v>14741.400000000001</v>
      </c>
    </row>
    <row r="94" spans="1:9" s="122" customFormat="1" ht="12.75" customHeight="1">
      <c r="A94" s="192"/>
      <c r="B94" s="361" t="s">
        <v>305</v>
      </c>
      <c r="C94" s="192"/>
      <c r="D94" s="193"/>
      <c r="E94" s="192"/>
      <c r="F94" s="192"/>
      <c r="G94" s="195" t="s">
        <v>14</v>
      </c>
      <c r="H94" s="194"/>
      <c r="I94" s="194"/>
    </row>
    <row r="95" spans="1:9" s="122" customFormat="1" ht="12.75" customHeight="1">
      <c r="A95" s="192"/>
      <c r="B95" s="362"/>
      <c r="C95" s="192"/>
      <c r="D95" s="193"/>
      <c r="E95" s="192"/>
      <c r="F95" s="192"/>
      <c r="G95" s="195" t="s">
        <v>15</v>
      </c>
      <c r="H95" s="194">
        <v>4392</v>
      </c>
      <c r="I95" s="194">
        <v>2211.21</v>
      </c>
    </row>
    <row r="96" spans="1:9" s="122" customFormat="1" ht="19.5" customHeight="1">
      <c r="A96" s="192"/>
      <c r="B96" s="362"/>
      <c r="C96" s="192"/>
      <c r="D96" s="192"/>
      <c r="E96" s="192"/>
      <c r="F96" s="192"/>
      <c r="G96" s="196" t="s">
        <v>16</v>
      </c>
      <c r="H96" s="194">
        <v>24888</v>
      </c>
      <c r="I96" s="194">
        <v>12530.19</v>
      </c>
    </row>
    <row r="97" spans="1:9" ht="11.25" customHeight="1">
      <c r="A97" s="179"/>
      <c r="B97" s="193" t="s">
        <v>241</v>
      </c>
      <c r="C97" s="179"/>
      <c r="D97" s="179"/>
      <c r="E97" s="179"/>
      <c r="F97" s="179"/>
      <c r="G97" s="179" t="s">
        <v>116</v>
      </c>
      <c r="H97" s="181">
        <v>0</v>
      </c>
      <c r="I97" s="181">
        <f>SUM(I98:I100)</f>
        <v>0</v>
      </c>
    </row>
    <row r="98" spans="1:9" ht="12.75">
      <c r="A98" s="179"/>
      <c r="B98" s="179"/>
      <c r="C98" s="179"/>
      <c r="D98" s="179"/>
      <c r="E98" s="179"/>
      <c r="F98" s="179"/>
      <c r="G98" s="182" t="s">
        <v>14</v>
      </c>
      <c r="H98" s="181"/>
      <c r="I98" s="181"/>
    </row>
    <row r="99" spans="1:9" ht="12.75">
      <c r="A99" s="179"/>
      <c r="B99" s="179"/>
      <c r="C99" s="179"/>
      <c r="D99" s="179"/>
      <c r="E99" s="179"/>
      <c r="F99" s="179"/>
      <c r="G99" s="182" t="s">
        <v>15</v>
      </c>
      <c r="H99" s="181"/>
      <c r="I99" s="181"/>
    </row>
    <row r="100" spans="1:9" ht="21">
      <c r="A100" s="179"/>
      <c r="B100" s="179"/>
      <c r="C100" s="179"/>
      <c r="D100" s="179"/>
      <c r="E100" s="179"/>
      <c r="F100" s="179"/>
      <c r="G100" s="183" t="s">
        <v>16</v>
      </c>
      <c r="H100" s="181"/>
      <c r="I100" s="181"/>
    </row>
    <row r="101" spans="1:9" ht="27" customHeight="1">
      <c r="A101" s="219"/>
      <c r="B101" s="219"/>
      <c r="C101" s="219"/>
      <c r="D101" s="219"/>
      <c r="E101" s="219"/>
      <c r="F101" s="219"/>
      <c r="G101" s="220" t="s">
        <v>115</v>
      </c>
      <c r="H101" s="190"/>
      <c r="I101" s="190"/>
    </row>
    <row r="102" spans="1:9" s="122" customFormat="1" ht="13.5" customHeight="1">
      <c r="A102" s="192" t="s">
        <v>286</v>
      </c>
      <c r="B102" s="193" t="s">
        <v>23</v>
      </c>
      <c r="C102" s="192" t="s">
        <v>243</v>
      </c>
      <c r="D102" s="193" t="s">
        <v>6</v>
      </c>
      <c r="E102" s="192">
        <v>853</v>
      </c>
      <c r="F102" s="192">
        <v>85395</v>
      </c>
      <c r="G102" s="192" t="s">
        <v>13</v>
      </c>
      <c r="H102" s="194">
        <f>SUM(H103)</f>
        <v>152625</v>
      </c>
      <c r="I102" s="194">
        <f>SUM(I103)</f>
        <v>34674.25</v>
      </c>
    </row>
    <row r="103" spans="1:9" s="122" customFormat="1" ht="14.25" customHeight="1">
      <c r="A103" s="192"/>
      <c r="B103" s="193" t="s">
        <v>302</v>
      </c>
      <c r="C103" s="192"/>
      <c r="D103" s="193"/>
      <c r="E103" s="192"/>
      <c r="F103" s="192"/>
      <c r="G103" s="192" t="s">
        <v>117</v>
      </c>
      <c r="H103" s="194">
        <f>SUM(H104:H106)</f>
        <v>152625</v>
      </c>
      <c r="I103" s="194">
        <f>SUM(I104:I106)</f>
        <v>34674.25</v>
      </c>
    </row>
    <row r="104" spans="1:9" s="122" customFormat="1" ht="12.75" customHeight="1">
      <c r="A104" s="192"/>
      <c r="B104" s="361" t="s">
        <v>304</v>
      </c>
      <c r="C104" s="192"/>
      <c r="D104" s="193"/>
      <c r="E104" s="192"/>
      <c r="F104" s="192"/>
      <c r="G104" s="195" t="s">
        <v>14</v>
      </c>
      <c r="H104" s="194"/>
      <c r="I104" s="194"/>
    </row>
    <row r="105" spans="1:9" s="122" customFormat="1" ht="12.75" customHeight="1">
      <c r="A105" s="192"/>
      <c r="B105" s="362"/>
      <c r="C105" s="192"/>
      <c r="D105" s="193"/>
      <c r="E105" s="192"/>
      <c r="F105" s="192"/>
      <c r="G105" s="195" t="s">
        <v>15</v>
      </c>
      <c r="H105" s="194">
        <v>22893.75</v>
      </c>
      <c r="I105" s="194">
        <v>5201.14</v>
      </c>
    </row>
    <row r="106" spans="1:9" s="122" customFormat="1" ht="19.5" customHeight="1">
      <c r="A106" s="192"/>
      <c r="B106" s="362"/>
      <c r="C106" s="192"/>
      <c r="D106" s="192"/>
      <c r="E106" s="192"/>
      <c r="F106" s="192"/>
      <c r="G106" s="196" t="s">
        <v>16</v>
      </c>
      <c r="H106" s="194">
        <v>129731.25</v>
      </c>
      <c r="I106" s="194">
        <v>29473.11</v>
      </c>
    </row>
    <row r="107" spans="1:9" ht="19.5" customHeight="1">
      <c r="A107" s="179"/>
      <c r="B107" s="193" t="s">
        <v>303</v>
      </c>
      <c r="C107" s="179"/>
      <c r="D107" s="179"/>
      <c r="E107" s="179"/>
      <c r="F107" s="179"/>
      <c r="G107" s="179" t="s">
        <v>116</v>
      </c>
      <c r="H107" s="181">
        <v>0</v>
      </c>
      <c r="I107" s="181">
        <f>SUM(I108:I110)</f>
        <v>0</v>
      </c>
    </row>
    <row r="108" spans="1:9" ht="12.75">
      <c r="A108" s="179"/>
      <c r="B108" s="193" t="s">
        <v>244</v>
      </c>
      <c r="C108" s="179"/>
      <c r="D108" s="179"/>
      <c r="E108" s="179"/>
      <c r="F108" s="179"/>
      <c r="G108" s="182" t="s">
        <v>14</v>
      </c>
      <c r="H108" s="181"/>
      <c r="I108" s="181"/>
    </row>
    <row r="109" spans="1:9" ht="12.75">
      <c r="A109" s="179"/>
      <c r="B109" s="179"/>
      <c r="C109" s="179"/>
      <c r="D109" s="179"/>
      <c r="E109" s="179"/>
      <c r="F109" s="179"/>
      <c r="G109" s="182" t="s">
        <v>15</v>
      </c>
      <c r="H109" s="181"/>
      <c r="I109" s="181"/>
    </row>
    <row r="110" spans="1:9" ht="21">
      <c r="A110" s="179"/>
      <c r="B110" s="179"/>
      <c r="C110" s="179"/>
      <c r="D110" s="179"/>
      <c r="E110" s="179"/>
      <c r="F110" s="179"/>
      <c r="G110" s="183" t="s">
        <v>16</v>
      </c>
      <c r="H110" s="181"/>
      <c r="I110" s="181"/>
    </row>
    <row r="111" spans="1:9" ht="20.25" customHeight="1">
      <c r="A111" s="179"/>
      <c r="B111" s="179"/>
      <c r="C111" s="179"/>
      <c r="D111" s="179"/>
      <c r="E111" s="179"/>
      <c r="F111" s="179"/>
      <c r="G111" s="180" t="s">
        <v>115</v>
      </c>
      <c r="H111" s="181"/>
      <c r="I111" s="181"/>
    </row>
    <row r="112" spans="1:9" s="41" customFormat="1" ht="12" customHeight="1">
      <c r="A112" s="197"/>
      <c r="B112" s="200" t="s">
        <v>118</v>
      </c>
      <c r="C112" s="200"/>
      <c r="D112" s="200"/>
      <c r="E112" s="200"/>
      <c r="F112" s="200"/>
      <c r="G112" s="200"/>
      <c r="H112" s="201">
        <f>SUM(H10,H20,H31,H42,H52,H62,H72,H82,H92,H102)</f>
        <v>3699095.4000000004</v>
      </c>
      <c r="I112" s="201">
        <f>SUM(I10,I20,I31,I42,I52,I62,I72,I82,I92,I102)</f>
        <v>2849407.5100000002</v>
      </c>
    </row>
    <row r="113" spans="1:9" ht="11.25" customHeight="1">
      <c r="A113" s="198"/>
      <c r="B113" s="202" t="s">
        <v>117</v>
      </c>
      <c r="C113" s="202"/>
      <c r="D113" s="202"/>
      <c r="E113" s="202"/>
      <c r="F113" s="202"/>
      <c r="G113" s="202"/>
      <c r="H113" s="201">
        <f aca="true" t="shared" si="0" ref="H113:I121">SUM(H11,H22,H33,H43,H53,H63,H73,H83,H93,H103)</f>
        <v>1026289.64</v>
      </c>
      <c r="I113" s="201">
        <f t="shared" si="0"/>
        <v>236215.65</v>
      </c>
    </row>
    <row r="114" spans="1:9" ht="12.75">
      <c r="A114" s="198"/>
      <c r="B114" s="203" t="s">
        <v>14</v>
      </c>
      <c r="C114" s="202"/>
      <c r="D114" s="202"/>
      <c r="E114" s="202"/>
      <c r="F114" s="202"/>
      <c r="G114" s="202"/>
      <c r="H114" s="201">
        <f t="shared" si="0"/>
        <v>93708.8</v>
      </c>
      <c r="I114" s="201">
        <f t="shared" si="0"/>
        <v>19605</v>
      </c>
    </row>
    <row r="115" spans="1:9" ht="12.75">
      <c r="A115" s="198"/>
      <c r="B115" s="203" t="s">
        <v>15</v>
      </c>
      <c r="C115" s="202"/>
      <c r="D115" s="202"/>
      <c r="E115" s="202"/>
      <c r="F115" s="202"/>
      <c r="G115" s="202"/>
      <c r="H115" s="201">
        <f t="shared" si="0"/>
        <v>63059.05</v>
      </c>
      <c r="I115" s="201">
        <f t="shared" si="0"/>
        <v>15827.349999999999</v>
      </c>
    </row>
    <row r="116" spans="1:9" ht="12.75">
      <c r="A116" s="198"/>
      <c r="B116" s="204" t="s">
        <v>16</v>
      </c>
      <c r="C116" s="202"/>
      <c r="D116" s="202"/>
      <c r="E116" s="202"/>
      <c r="F116" s="202"/>
      <c r="G116" s="205"/>
      <c r="H116" s="201">
        <f t="shared" si="0"/>
        <v>869521.79</v>
      </c>
      <c r="I116" s="201">
        <f t="shared" si="0"/>
        <v>200783.3</v>
      </c>
    </row>
    <row r="117" spans="1:9" ht="12.75">
      <c r="A117" s="198"/>
      <c r="B117" s="202" t="s">
        <v>116</v>
      </c>
      <c r="C117" s="202"/>
      <c r="D117" s="202"/>
      <c r="E117" s="202"/>
      <c r="F117" s="202"/>
      <c r="G117" s="202"/>
      <c r="H117" s="201">
        <f t="shared" si="0"/>
        <v>2672805.7600000002</v>
      </c>
      <c r="I117" s="201">
        <f t="shared" si="0"/>
        <v>2613191.8600000003</v>
      </c>
    </row>
    <row r="118" spans="1:9" ht="12.75">
      <c r="A118" s="198"/>
      <c r="B118" s="203" t="s">
        <v>14</v>
      </c>
      <c r="C118" s="202"/>
      <c r="D118" s="202"/>
      <c r="E118" s="202"/>
      <c r="F118" s="202"/>
      <c r="G118" s="202"/>
      <c r="H118" s="201">
        <f t="shared" si="0"/>
        <v>1113312.92</v>
      </c>
      <c r="I118" s="201">
        <f t="shared" si="0"/>
        <v>1070462.92</v>
      </c>
    </row>
    <row r="119" spans="1:9" ht="12.75">
      <c r="A119" s="198"/>
      <c r="B119" s="203" t="s">
        <v>15</v>
      </c>
      <c r="C119" s="202"/>
      <c r="D119" s="202"/>
      <c r="E119" s="202"/>
      <c r="F119" s="202"/>
      <c r="G119" s="202"/>
      <c r="H119" s="201">
        <f t="shared" si="0"/>
        <v>2514.58</v>
      </c>
      <c r="I119" s="201">
        <f t="shared" si="0"/>
        <v>0</v>
      </c>
    </row>
    <row r="120" spans="1:9" ht="12.75">
      <c r="A120" s="198"/>
      <c r="B120" s="204" t="s">
        <v>16</v>
      </c>
      <c r="C120" s="202"/>
      <c r="D120" s="202"/>
      <c r="E120" s="202"/>
      <c r="F120" s="202"/>
      <c r="G120" s="202"/>
      <c r="H120" s="201">
        <f t="shared" si="0"/>
        <v>1556978.26</v>
      </c>
      <c r="I120" s="201">
        <f t="shared" si="0"/>
        <v>1542728.94</v>
      </c>
    </row>
    <row r="121" spans="1:9" ht="22.5">
      <c r="A121" s="199"/>
      <c r="B121" s="206" t="s">
        <v>115</v>
      </c>
      <c r="C121" s="207"/>
      <c r="D121" s="207"/>
      <c r="E121" s="207"/>
      <c r="F121" s="207"/>
      <c r="G121" s="207"/>
      <c r="H121" s="201">
        <f t="shared" si="0"/>
        <v>1128421</v>
      </c>
      <c r="I121" s="201">
        <f t="shared" si="0"/>
        <v>1128421</v>
      </c>
    </row>
  </sheetData>
  <sheetProtection/>
  <mergeCells count="16">
    <mergeCell ref="F7:F8"/>
    <mergeCell ref="G7:H7"/>
    <mergeCell ref="B104:B106"/>
    <mergeCell ref="A5:I5"/>
    <mergeCell ref="I7:I8"/>
    <mergeCell ref="A7:A8"/>
    <mergeCell ref="B7:B8"/>
    <mergeCell ref="C7:C8"/>
    <mergeCell ref="B35:B41"/>
    <mergeCell ref="B94:B96"/>
    <mergeCell ref="B45:B51"/>
    <mergeCell ref="B55:B61"/>
    <mergeCell ref="D7:D8"/>
    <mergeCell ref="E7:E8"/>
    <mergeCell ref="B13:B19"/>
    <mergeCell ref="B24:B30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5">
      <selection activeCell="D16" sqref="D16:D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7" customWidth="1"/>
    <col min="9" max="9" width="12.75390625" style="47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78" t="s">
        <v>314</v>
      </c>
      <c r="M1" s="378"/>
    </row>
    <row r="2" spans="12:13" ht="21" customHeight="1">
      <c r="L2" s="378"/>
      <c r="M2" s="378"/>
    </row>
    <row r="3" spans="12:13" ht="17.25" customHeight="1">
      <c r="L3" s="378"/>
      <c r="M3" s="378"/>
    </row>
    <row r="4" spans="1:13" ht="15.75" customHeight="1">
      <c r="A4" s="255" t="s">
        <v>247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0.5" customHeight="1">
      <c r="A5" s="5"/>
      <c r="B5" s="5"/>
      <c r="C5" s="5"/>
      <c r="D5" s="5"/>
      <c r="E5" s="5"/>
      <c r="F5" s="5"/>
      <c r="G5" s="5"/>
      <c r="H5" s="45"/>
      <c r="I5" s="45"/>
      <c r="J5" s="5"/>
      <c r="K5" s="5"/>
      <c r="L5" s="5"/>
      <c r="M5" s="4" t="s">
        <v>66</v>
      </c>
    </row>
    <row r="6" spans="1:13" s="110" customFormat="1" ht="19.5" customHeight="1">
      <c r="A6" s="391" t="s">
        <v>76</v>
      </c>
      <c r="B6" s="391" t="s">
        <v>45</v>
      </c>
      <c r="C6" s="391" t="s">
        <v>65</v>
      </c>
      <c r="D6" s="379" t="s">
        <v>93</v>
      </c>
      <c r="E6" s="379" t="s">
        <v>77</v>
      </c>
      <c r="F6" s="379" t="s">
        <v>82</v>
      </c>
      <c r="G6" s="379"/>
      <c r="H6" s="379"/>
      <c r="I6" s="379"/>
      <c r="J6" s="379"/>
      <c r="K6" s="379"/>
      <c r="L6" s="379"/>
      <c r="M6" s="379" t="s">
        <v>80</v>
      </c>
    </row>
    <row r="7" spans="1:13" s="110" customFormat="1" ht="19.5" customHeight="1">
      <c r="A7" s="391"/>
      <c r="B7" s="391"/>
      <c r="C7" s="391"/>
      <c r="D7" s="379"/>
      <c r="E7" s="379"/>
      <c r="F7" s="379" t="s">
        <v>271</v>
      </c>
      <c r="G7" s="379" t="s">
        <v>53</v>
      </c>
      <c r="H7" s="379"/>
      <c r="I7" s="379"/>
      <c r="J7" s="379"/>
      <c r="K7" s="379"/>
      <c r="L7" s="379"/>
      <c r="M7" s="379"/>
    </row>
    <row r="8" spans="1:13" s="110" customFormat="1" ht="22.5" customHeight="1">
      <c r="A8" s="391"/>
      <c r="B8" s="391"/>
      <c r="C8" s="391"/>
      <c r="D8" s="379"/>
      <c r="E8" s="379"/>
      <c r="F8" s="379"/>
      <c r="G8" s="379" t="s">
        <v>89</v>
      </c>
      <c r="H8" s="385" t="s">
        <v>84</v>
      </c>
      <c r="I8" s="111" t="s">
        <v>49</v>
      </c>
      <c r="J8" s="380" t="s">
        <v>91</v>
      </c>
      <c r="K8" s="320"/>
      <c r="L8" s="379" t="s">
        <v>85</v>
      </c>
      <c r="M8" s="379"/>
    </row>
    <row r="9" spans="1:13" s="110" customFormat="1" ht="19.5" customHeight="1">
      <c r="A9" s="391"/>
      <c r="B9" s="391"/>
      <c r="C9" s="391"/>
      <c r="D9" s="379"/>
      <c r="E9" s="379"/>
      <c r="F9" s="379"/>
      <c r="G9" s="379"/>
      <c r="H9" s="385"/>
      <c r="I9" s="383" t="s">
        <v>98</v>
      </c>
      <c r="J9" s="381"/>
      <c r="K9" s="322"/>
      <c r="L9" s="379"/>
      <c r="M9" s="379"/>
    </row>
    <row r="10" spans="1:13" s="110" customFormat="1" ht="73.5" customHeight="1">
      <c r="A10" s="391"/>
      <c r="B10" s="391"/>
      <c r="C10" s="391"/>
      <c r="D10" s="379"/>
      <c r="E10" s="379"/>
      <c r="F10" s="379"/>
      <c r="G10" s="379"/>
      <c r="H10" s="385"/>
      <c r="I10" s="384"/>
      <c r="J10" s="382"/>
      <c r="K10" s="324"/>
      <c r="L10" s="379"/>
      <c r="M10" s="379"/>
    </row>
    <row r="11" spans="1:13" ht="12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5</v>
      </c>
      <c r="G11" s="7">
        <v>6</v>
      </c>
      <c r="H11" s="46">
        <v>7</v>
      </c>
      <c r="I11" s="51">
        <v>8</v>
      </c>
      <c r="J11" s="386">
        <v>9</v>
      </c>
      <c r="K11" s="387"/>
      <c r="L11" s="7">
        <v>10</v>
      </c>
      <c r="M11" s="7">
        <v>11</v>
      </c>
    </row>
    <row r="12" spans="1:13" s="248" customFormat="1" ht="53.25" customHeight="1">
      <c r="A12" s="240">
        <v>1</v>
      </c>
      <c r="B12" s="249">
        <v>10</v>
      </c>
      <c r="C12" s="250">
        <v>1041</v>
      </c>
      <c r="D12" s="223" t="s">
        <v>253</v>
      </c>
      <c r="E12" s="242"/>
      <c r="F12" s="242">
        <v>139000</v>
      </c>
      <c r="G12" s="242">
        <v>66805</v>
      </c>
      <c r="H12" s="242">
        <v>0</v>
      </c>
      <c r="I12" s="243"/>
      <c r="J12" s="244" t="s">
        <v>81</v>
      </c>
      <c r="K12" s="245"/>
      <c r="L12" s="246">
        <v>72195</v>
      </c>
      <c r="M12" s="247" t="s">
        <v>6</v>
      </c>
    </row>
    <row r="13" spans="1:13" s="251" customFormat="1" ht="84.75" customHeight="1">
      <c r="A13" s="240">
        <v>2</v>
      </c>
      <c r="B13" s="249">
        <v>10</v>
      </c>
      <c r="C13" s="250">
        <v>1041</v>
      </c>
      <c r="D13" s="223" t="s">
        <v>254</v>
      </c>
      <c r="E13" s="242"/>
      <c r="F13" s="242">
        <v>274273</v>
      </c>
      <c r="G13" s="242">
        <v>114055</v>
      </c>
      <c r="H13" s="242">
        <v>0</v>
      </c>
      <c r="I13" s="243"/>
      <c r="J13" s="244" t="s">
        <v>81</v>
      </c>
      <c r="K13" s="245"/>
      <c r="L13" s="246">
        <v>160218</v>
      </c>
      <c r="M13" s="247" t="s">
        <v>6</v>
      </c>
    </row>
    <row r="14" spans="1:13" s="251" customFormat="1" ht="35.25" customHeight="1">
      <c r="A14" s="262">
        <v>3</v>
      </c>
      <c r="B14" s="263">
        <v>10</v>
      </c>
      <c r="C14" s="264">
        <v>1041</v>
      </c>
      <c r="D14" s="223" t="s">
        <v>320</v>
      </c>
      <c r="E14" s="242"/>
      <c r="F14" s="242">
        <v>77705</v>
      </c>
      <c r="G14" s="242">
        <v>56705</v>
      </c>
      <c r="H14" s="242">
        <v>0</v>
      </c>
      <c r="I14" s="243"/>
      <c r="J14" s="265" t="s">
        <v>81</v>
      </c>
      <c r="K14" s="266"/>
      <c r="L14" s="267">
        <v>21000</v>
      </c>
      <c r="M14" s="268" t="s">
        <v>6</v>
      </c>
    </row>
    <row r="15" spans="1:13" s="251" customFormat="1" ht="33.75" customHeight="1">
      <c r="A15" s="272">
        <v>4</v>
      </c>
      <c r="B15" s="273">
        <v>10</v>
      </c>
      <c r="C15" s="274">
        <v>1041</v>
      </c>
      <c r="D15" s="223" t="s">
        <v>274</v>
      </c>
      <c r="E15" s="242"/>
      <c r="F15" s="242">
        <v>87500</v>
      </c>
      <c r="G15" s="242">
        <v>57500</v>
      </c>
      <c r="H15" s="242">
        <v>0</v>
      </c>
      <c r="I15" s="243"/>
      <c r="J15" s="265" t="s">
        <v>81</v>
      </c>
      <c r="K15" s="266"/>
      <c r="L15" s="267">
        <v>30000</v>
      </c>
      <c r="M15" s="268" t="s">
        <v>6</v>
      </c>
    </row>
    <row r="16" spans="1:13" s="254" customFormat="1" ht="12" customHeight="1">
      <c r="A16" s="368">
        <v>5</v>
      </c>
      <c r="B16" s="365">
        <v>600</v>
      </c>
      <c r="C16" s="365">
        <v>60017</v>
      </c>
      <c r="D16" s="392" t="s">
        <v>297</v>
      </c>
      <c r="E16" s="275"/>
      <c r="F16" s="372">
        <v>91305</v>
      </c>
      <c r="G16" s="372">
        <v>71305</v>
      </c>
      <c r="H16" s="372"/>
      <c r="I16" s="372"/>
      <c r="J16" s="276" t="s">
        <v>40</v>
      </c>
      <c r="K16" s="277"/>
      <c r="L16" s="375"/>
      <c r="M16" s="371" t="s">
        <v>6</v>
      </c>
    </row>
    <row r="17" spans="1:13" s="254" customFormat="1" ht="12.75">
      <c r="A17" s="369"/>
      <c r="B17" s="366"/>
      <c r="C17" s="366"/>
      <c r="D17" s="393"/>
      <c r="E17" s="275"/>
      <c r="F17" s="373"/>
      <c r="G17" s="373"/>
      <c r="H17" s="373"/>
      <c r="I17" s="373"/>
      <c r="J17" s="276" t="s">
        <v>41</v>
      </c>
      <c r="K17" s="277">
        <v>20000</v>
      </c>
      <c r="L17" s="376"/>
      <c r="M17" s="366"/>
    </row>
    <row r="18" spans="1:13" s="254" customFormat="1" ht="12.75">
      <c r="A18" s="369"/>
      <c r="B18" s="366"/>
      <c r="C18" s="366"/>
      <c r="D18" s="393"/>
      <c r="E18" s="275"/>
      <c r="F18" s="373"/>
      <c r="G18" s="373"/>
      <c r="H18" s="373"/>
      <c r="I18" s="373"/>
      <c r="J18" s="276" t="s">
        <v>42</v>
      </c>
      <c r="K18" s="277"/>
      <c r="L18" s="376"/>
      <c r="M18" s="366"/>
    </row>
    <row r="19" spans="1:13" s="254" customFormat="1" ht="18" customHeight="1">
      <c r="A19" s="370"/>
      <c r="B19" s="367"/>
      <c r="C19" s="367"/>
      <c r="D19" s="394"/>
      <c r="E19" s="275"/>
      <c r="F19" s="374"/>
      <c r="G19" s="374"/>
      <c r="H19" s="374"/>
      <c r="I19" s="374"/>
      <c r="J19" s="276" t="s">
        <v>43</v>
      </c>
      <c r="K19" s="277"/>
      <c r="L19" s="377"/>
      <c r="M19" s="367"/>
    </row>
    <row r="20" spans="1:13" ht="47.25" customHeight="1">
      <c r="A20" s="11">
        <v>6</v>
      </c>
      <c r="B20" s="8">
        <v>600</v>
      </c>
      <c r="C20" s="8">
        <v>60095</v>
      </c>
      <c r="D20" s="217" t="s">
        <v>268</v>
      </c>
      <c r="E20" s="23"/>
      <c r="F20" s="23">
        <v>17000</v>
      </c>
      <c r="G20" s="23">
        <v>17000</v>
      </c>
      <c r="H20" s="23">
        <v>0</v>
      </c>
      <c r="I20" s="37"/>
      <c r="J20" s="13" t="s">
        <v>81</v>
      </c>
      <c r="K20" s="44"/>
      <c r="L20" s="221"/>
      <c r="M20" s="8" t="s">
        <v>6</v>
      </c>
    </row>
    <row r="21" spans="1:13" ht="52.5" customHeight="1">
      <c r="A21" s="11">
        <v>7</v>
      </c>
      <c r="B21" s="8">
        <v>700</v>
      </c>
      <c r="C21" s="8">
        <v>70005</v>
      </c>
      <c r="D21" s="217" t="s">
        <v>275</v>
      </c>
      <c r="E21" s="23"/>
      <c r="F21" s="23">
        <v>4000</v>
      </c>
      <c r="G21" s="23">
        <v>4000</v>
      </c>
      <c r="H21" s="23"/>
      <c r="I21" s="37"/>
      <c r="J21" s="13" t="s">
        <v>81</v>
      </c>
      <c r="K21" s="44"/>
      <c r="L21" s="221"/>
      <c r="M21" s="8" t="s">
        <v>6</v>
      </c>
    </row>
    <row r="22" spans="1:13" s="248" customFormat="1" ht="84.75" customHeight="1">
      <c r="A22" s="240">
        <v>8</v>
      </c>
      <c r="B22" s="241">
        <v>900</v>
      </c>
      <c r="C22" s="241">
        <v>90001</v>
      </c>
      <c r="D22" s="217" t="s">
        <v>251</v>
      </c>
      <c r="E22" s="242"/>
      <c r="F22" s="242">
        <v>80000</v>
      </c>
      <c r="G22" s="242">
        <v>80000</v>
      </c>
      <c r="H22" s="242">
        <v>0</v>
      </c>
      <c r="I22" s="243"/>
      <c r="J22" s="244" t="s">
        <v>81</v>
      </c>
      <c r="K22" s="245"/>
      <c r="L22" s="246"/>
      <c r="M22" s="247" t="s">
        <v>6</v>
      </c>
    </row>
    <row r="23" spans="1:13" ht="50.25" customHeight="1">
      <c r="A23" s="11">
        <v>9</v>
      </c>
      <c r="B23" s="8">
        <v>900</v>
      </c>
      <c r="C23" s="8">
        <v>90002</v>
      </c>
      <c r="D23" s="223" t="s">
        <v>263</v>
      </c>
      <c r="E23" s="23"/>
      <c r="F23" s="23">
        <v>30000</v>
      </c>
      <c r="G23" s="23">
        <v>30000</v>
      </c>
      <c r="H23" s="23"/>
      <c r="I23" s="37"/>
      <c r="J23" s="13" t="s">
        <v>81</v>
      </c>
      <c r="K23" s="44"/>
      <c r="L23" s="221"/>
      <c r="M23" s="8" t="s">
        <v>6</v>
      </c>
    </row>
    <row r="24" spans="1:13" ht="53.25" customHeight="1">
      <c r="A24" s="11">
        <v>10</v>
      </c>
      <c r="B24" s="8">
        <v>900</v>
      </c>
      <c r="C24" s="8">
        <v>90002</v>
      </c>
      <c r="D24" s="223" t="s">
        <v>267</v>
      </c>
      <c r="E24" s="23"/>
      <c r="F24" s="23">
        <v>10000</v>
      </c>
      <c r="G24" s="23">
        <v>10000</v>
      </c>
      <c r="H24" s="23"/>
      <c r="I24" s="37"/>
      <c r="J24" s="13" t="s">
        <v>81</v>
      </c>
      <c r="K24" s="44"/>
      <c r="L24" s="221"/>
      <c r="M24" s="8" t="s">
        <v>6</v>
      </c>
    </row>
    <row r="25" spans="1:13" ht="85.5" customHeight="1">
      <c r="A25" s="11">
        <v>11</v>
      </c>
      <c r="B25" s="8">
        <v>921</v>
      </c>
      <c r="C25" s="8">
        <v>92195</v>
      </c>
      <c r="D25" s="223" t="s">
        <v>261</v>
      </c>
      <c r="E25" s="23"/>
      <c r="F25" s="23">
        <v>4000</v>
      </c>
      <c r="G25" s="23">
        <v>4000</v>
      </c>
      <c r="H25" s="23"/>
      <c r="I25" s="37"/>
      <c r="J25" s="13" t="s">
        <v>81</v>
      </c>
      <c r="K25" s="44"/>
      <c r="L25" s="221"/>
      <c r="M25" s="8" t="s">
        <v>6</v>
      </c>
    </row>
    <row r="26" spans="1:13" ht="54.75" customHeight="1">
      <c r="A26" s="11">
        <v>12</v>
      </c>
      <c r="B26" s="8">
        <v>926</v>
      </c>
      <c r="C26" s="8">
        <v>92695</v>
      </c>
      <c r="D26" s="223" t="s">
        <v>262</v>
      </c>
      <c r="E26" s="23"/>
      <c r="F26" s="23">
        <v>5000</v>
      </c>
      <c r="G26" s="23">
        <v>5000</v>
      </c>
      <c r="H26" s="23"/>
      <c r="I26" s="37"/>
      <c r="J26" s="13" t="s">
        <v>81</v>
      </c>
      <c r="K26" s="44"/>
      <c r="L26" s="221"/>
      <c r="M26" s="8" t="s">
        <v>6</v>
      </c>
    </row>
    <row r="27" spans="1:13" ht="54.75" customHeight="1">
      <c r="A27" s="11">
        <v>13</v>
      </c>
      <c r="B27" s="8">
        <v>801</v>
      </c>
      <c r="C27" s="8">
        <v>80101</v>
      </c>
      <c r="D27" s="223" t="s">
        <v>321</v>
      </c>
      <c r="E27" s="23"/>
      <c r="F27" s="23">
        <v>19000</v>
      </c>
      <c r="G27" s="23">
        <v>19000</v>
      </c>
      <c r="H27" s="23"/>
      <c r="I27" s="37"/>
      <c r="J27" s="13" t="s">
        <v>81</v>
      </c>
      <c r="K27" s="44"/>
      <c r="L27" s="221"/>
      <c r="M27" s="8" t="s">
        <v>6</v>
      </c>
    </row>
    <row r="28" spans="1:13" ht="15.75" customHeight="1">
      <c r="A28" s="388" t="s">
        <v>88</v>
      </c>
      <c r="B28" s="389"/>
      <c r="C28" s="389"/>
      <c r="D28" s="390"/>
      <c r="E28" s="21">
        <f>SUM(E12:E26)</f>
        <v>0</v>
      </c>
      <c r="F28" s="21">
        <f>SUM(F12:F27)</f>
        <v>838783</v>
      </c>
      <c r="G28" s="21">
        <f>SUM(G12:G27)</f>
        <v>535370</v>
      </c>
      <c r="H28" s="21">
        <f>SUM(H12:H27)</f>
        <v>0</v>
      </c>
      <c r="I28" s="21">
        <f>SUM(I12:I27)</f>
        <v>0</v>
      </c>
      <c r="J28" s="21"/>
      <c r="K28" s="21">
        <f>SUM(K12:K27)</f>
        <v>20000</v>
      </c>
      <c r="L28" s="222">
        <f>SUM(L12:L27)</f>
        <v>283413</v>
      </c>
      <c r="M28" s="14" t="s">
        <v>70</v>
      </c>
    </row>
    <row r="29" spans="1:12" s="25" customFormat="1" ht="10.5" customHeight="1">
      <c r="A29" s="25" t="s">
        <v>18</v>
      </c>
      <c r="F29" s="28"/>
      <c r="H29" s="28"/>
      <c r="I29" s="28"/>
      <c r="L29" s="25" t="s">
        <v>7</v>
      </c>
    </row>
    <row r="30" spans="1:9" s="25" customFormat="1" ht="11.25">
      <c r="A30" s="25" t="s">
        <v>19</v>
      </c>
      <c r="F30" s="28"/>
      <c r="H30" s="28"/>
      <c r="I30" s="28"/>
    </row>
    <row r="31" spans="1:9" s="25" customFormat="1" ht="11.25">
      <c r="A31" s="25" t="s">
        <v>20</v>
      </c>
      <c r="F31" s="28"/>
      <c r="H31" s="28"/>
      <c r="I31" s="28"/>
    </row>
    <row r="32" spans="1:9" s="25" customFormat="1" ht="11.25">
      <c r="A32" s="25" t="s">
        <v>21</v>
      </c>
      <c r="F32" s="28"/>
      <c r="H32" s="28"/>
      <c r="I32" s="28"/>
    </row>
    <row r="33" spans="1:9" s="25" customFormat="1" ht="11.25">
      <c r="A33" s="25" t="s">
        <v>22</v>
      </c>
      <c r="F33" s="28"/>
      <c r="H33" s="28"/>
      <c r="I33" s="28"/>
    </row>
  </sheetData>
  <sheetProtection/>
  <mergeCells count="28">
    <mergeCell ref="J11:K11"/>
    <mergeCell ref="A28:D28"/>
    <mergeCell ref="A4:M4"/>
    <mergeCell ref="A6:A10"/>
    <mergeCell ref="B6:B10"/>
    <mergeCell ref="C6:C10"/>
    <mergeCell ref="D6:D10"/>
    <mergeCell ref="F6:L6"/>
    <mergeCell ref="G8:G10"/>
    <mergeCell ref="D16:D19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C16:C19"/>
    <mergeCell ref="B16:B19"/>
    <mergeCell ref="A16:A19"/>
    <mergeCell ref="M16:M19"/>
    <mergeCell ref="F16:F19"/>
    <mergeCell ref="G16:G19"/>
    <mergeCell ref="H16:H19"/>
    <mergeCell ref="I16:I19"/>
    <mergeCell ref="L16:L1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1">
      <selection activeCell="D18" sqref="D18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2" customWidth="1"/>
    <col min="5" max="16384" width="9.125" style="1" customWidth="1"/>
  </cols>
  <sheetData>
    <row r="1" spans="2:5" ht="59.25" customHeight="1">
      <c r="B1" s="232"/>
      <c r="C1" s="395" t="s">
        <v>315</v>
      </c>
      <c r="D1" s="395"/>
      <c r="E1" s="232"/>
    </row>
    <row r="2" spans="1:4" ht="16.5" customHeight="1">
      <c r="A2" s="397" t="s">
        <v>248</v>
      </c>
      <c r="B2" s="397"/>
      <c r="C2" s="397"/>
      <c r="D2" s="397"/>
    </row>
    <row r="3" ht="6.75" customHeight="1" hidden="1">
      <c r="A3" s="6"/>
    </row>
    <row r="4" ht="10.5" customHeight="1">
      <c r="D4" s="93" t="s">
        <v>66</v>
      </c>
    </row>
    <row r="5" spans="1:4" s="105" customFormat="1" ht="15" customHeight="1">
      <c r="A5" s="391" t="s">
        <v>76</v>
      </c>
      <c r="B5" s="391" t="s">
        <v>48</v>
      </c>
      <c r="C5" s="379" t="s">
        <v>78</v>
      </c>
      <c r="D5" s="379" t="s">
        <v>252</v>
      </c>
    </row>
    <row r="6" spans="1:4" s="105" customFormat="1" ht="12" customHeight="1">
      <c r="A6" s="391"/>
      <c r="B6" s="391"/>
      <c r="C6" s="391"/>
      <c r="D6" s="379"/>
    </row>
    <row r="7" spans="1:4" s="105" customFormat="1" ht="3" customHeight="1" hidden="1">
      <c r="A7" s="391"/>
      <c r="B7" s="391"/>
      <c r="C7" s="391"/>
      <c r="D7" s="379"/>
    </row>
    <row r="8" spans="1:4" s="16" customFormat="1" ht="6.75" customHeight="1">
      <c r="A8" s="15">
        <v>1</v>
      </c>
      <c r="B8" s="15">
        <v>2</v>
      </c>
      <c r="C8" s="15">
        <v>3</v>
      </c>
      <c r="D8" s="15">
        <v>4</v>
      </c>
    </row>
    <row r="9" spans="1:4" ht="18.75" customHeight="1">
      <c r="A9" s="396" t="s">
        <v>58</v>
      </c>
      <c r="B9" s="396"/>
      <c r="C9" s="9"/>
      <c r="D9" s="94">
        <f>SUM(D10,D17,D18,D19,D20,D21)</f>
        <v>3384953.86</v>
      </c>
    </row>
    <row r="10" spans="1:7" ht="18.75" customHeight="1">
      <c r="A10" s="131" t="s">
        <v>160</v>
      </c>
      <c r="B10" s="131" t="s">
        <v>161</v>
      </c>
      <c r="C10" s="9"/>
      <c r="D10" s="94">
        <f>SUM(D11,D13,D14,D15)</f>
        <v>3335028</v>
      </c>
      <c r="G10" s="3"/>
    </row>
    <row r="11" spans="1:7" s="43" customFormat="1" ht="18.75" customHeight="1">
      <c r="A11" s="14" t="s">
        <v>50</v>
      </c>
      <c r="B11" s="42" t="s">
        <v>55</v>
      </c>
      <c r="C11" s="14" t="s">
        <v>59</v>
      </c>
      <c r="D11" s="112">
        <v>3335028</v>
      </c>
      <c r="G11" s="132"/>
    </row>
    <row r="12" spans="1:4" s="12" customFormat="1" ht="40.5" customHeight="1">
      <c r="A12" s="9" t="s">
        <v>158</v>
      </c>
      <c r="B12" s="32" t="s">
        <v>159</v>
      </c>
      <c r="C12" s="9" t="s">
        <v>59</v>
      </c>
      <c r="D12" s="94">
        <v>0</v>
      </c>
    </row>
    <row r="13" spans="1:4" s="43" customFormat="1" ht="13.5" customHeight="1">
      <c r="A13" s="14" t="s">
        <v>51</v>
      </c>
      <c r="B13" s="42" t="s">
        <v>56</v>
      </c>
      <c r="C13" s="14" t="s">
        <v>59</v>
      </c>
      <c r="D13" s="112"/>
    </row>
    <row r="14" spans="1:4" ht="32.25" customHeight="1">
      <c r="A14" s="9" t="s">
        <v>162</v>
      </c>
      <c r="B14" s="32" t="s">
        <v>86</v>
      </c>
      <c r="C14" s="9" t="s">
        <v>71</v>
      </c>
      <c r="D14" s="94">
        <v>0</v>
      </c>
    </row>
    <row r="15" spans="1:4" ht="25.5">
      <c r="A15" s="9" t="s">
        <v>52</v>
      </c>
      <c r="B15" s="32" t="s">
        <v>163</v>
      </c>
      <c r="C15" s="9" t="s">
        <v>79</v>
      </c>
      <c r="D15" s="94"/>
    </row>
    <row r="16" spans="1:4" ht="54.75" customHeight="1">
      <c r="A16" s="9" t="s">
        <v>164</v>
      </c>
      <c r="B16" s="32" t="s">
        <v>269</v>
      </c>
      <c r="C16" s="9" t="s">
        <v>79</v>
      </c>
      <c r="D16" s="94"/>
    </row>
    <row r="17" spans="1:4" s="43" customFormat="1" ht="18.75" customHeight="1">
      <c r="A17" s="14" t="s">
        <v>165</v>
      </c>
      <c r="B17" s="42" t="s">
        <v>166</v>
      </c>
      <c r="C17" s="14" t="s">
        <v>60</v>
      </c>
      <c r="D17" s="112"/>
    </row>
    <row r="18" spans="1:4" s="43" customFormat="1" ht="18.75" customHeight="1">
      <c r="A18" s="14" t="s">
        <v>167</v>
      </c>
      <c r="B18" s="42" t="s">
        <v>168</v>
      </c>
      <c r="C18" s="14" t="s">
        <v>169</v>
      </c>
      <c r="D18" s="112">
        <v>49925.86</v>
      </c>
    </row>
    <row r="19" spans="1:4" ht="18.75" customHeight="1">
      <c r="A19" s="9" t="s">
        <v>172</v>
      </c>
      <c r="B19" s="10" t="s">
        <v>170</v>
      </c>
      <c r="C19" s="9" t="s">
        <v>72</v>
      </c>
      <c r="D19" s="94"/>
    </row>
    <row r="20" spans="1:4" ht="18.75" customHeight="1">
      <c r="A20" s="9" t="s">
        <v>173</v>
      </c>
      <c r="B20" s="10" t="s">
        <v>92</v>
      </c>
      <c r="C20" s="9" t="s">
        <v>63</v>
      </c>
      <c r="D20" s="94"/>
    </row>
    <row r="21" spans="1:4" s="43" customFormat="1" ht="18.75" customHeight="1">
      <c r="A21" s="14" t="s">
        <v>174</v>
      </c>
      <c r="B21" s="42" t="s">
        <v>182</v>
      </c>
      <c r="C21" s="14" t="s">
        <v>171</v>
      </c>
      <c r="D21" s="112"/>
    </row>
    <row r="22" spans="1:4" ht="15" customHeight="1">
      <c r="A22" s="396" t="s">
        <v>87</v>
      </c>
      <c r="B22" s="396"/>
      <c r="C22" s="9"/>
      <c r="D22" s="94">
        <f>SUM(D23:D31)</f>
        <v>1850000</v>
      </c>
    </row>
    <row r="23" spans="1:4" ht="18.75" customHeight="1">
      <c r="A23" s="9" t="s">
        <v>50</v>
      </c>
      <c r="B23" s="10" t="s">
        <v>73</v>
      </c>
      <c r="C23" s="9" t="s">
        <v>62</v>
      </c>
      <c r="D23" s="94">
        <v>1850000</v>
      </c>
    </row>
    <row r="24" spans="1:4" ht="40.5" customHeight="1">
      <c r="A24" s="9" t="s">
        <v>158</v>
      </c>
      <c r="B24" s="32" t="s">
        <v>183</v>
      </c>
      <c r="C24" s="9" t="s">
        <v>62</v>
      </c>
      <c r="D24" s="94"/>
    </row>
    <row r="25" spans="1:4" ht="18.75" customHeight="1">
      <c r="A25" s="9" t="s">
        <v>51</v>
      </c>
      <c r="B25" s="10" t="s">
        <v>61</v>
      </c>
      <c r="C25" s="9" t="s">
        <v>62</v>
      </c>
      <c r="D25" s="94"/>
    </row>
    <row r="26" spans="1:4" ht="18.75" customHeight="1">
      <c r="A26" s="9" t="s">
        <v>162</v>
      </c>
      <c r="B26" s="10" t="s">
        <v>61</v>
      </c>
      <c r="C26" s="9" t="s">
        <v>75</v>
      </c>
      <c r="D26" s="94"/>
    </row>
    <row r="27" spans="1:4" ht="26.25" customHeight="1">
      <c r="A27" s="9" t="s">
        <v>176</v>
      </c>
      <c r="B27" s="32" t="s">
        <v>178</v>
      </c>
      <c r="C27" s="9" t="s">
        <v>64</v>
      </c>
      <c r="D27" s="94"/>
    </row>
    <row r="28" spans="1:4" ht="54.75" customHeight="1">
      <c r="A28" s="9" t="s">
        <v>177</v>
      </c>
      <c r="B28" s="32" t="s">
        <v>184</v>
      </c>
      <c r="C28" s="9"/>
      <c r="D28" s="94"/>
    </row>
    <row r="29" spans="1:4" ht="18.75" customHeight="1">
      <c r="A29" s="9" t="s">
        <v>44</v>
      </c>
      <c r="B29" s="10" t="s">
        <v>74</v>
      </c>
      <c r="C29" s="9" t="s">
        <v>69</v>
      </c>
      <c r="D29" s="94"/>
    </row>
    <row r="30" spans="1:4" ht="18.75" customHeight="1">
      <c r="A30" s="9" t="s">
        <v>54</v>
      </c>
      <c r="B30" s="10" t="s">
        <v>175</v>
      </c>
      <c r="C30" s="9" t="s">
        <v>63</v>
      </c>
      <c r="D30" s="94"/>
    </row>
    <row r="31" spans="1:4" ht="42.75" customHeight="1">
      <c r="A31" s="9" t="s">
        <v>57</v>
      </c>
      <c r="B31" s="32" t="s">
        <v>185</v>
      </c>
      <c r="C31" s="9" t="s">
        <v>64</v>
      </c>
      <c r="D31" s="94"/>
    </row>
    <row r="32" spans="1:4" ht="7.5" customHeight="1">
      <c r="A32" s="2"/>
      <c r="B32" s="3"/>
      <c r="C32" s="3"/>
      <c r="D32" s="7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98" t="s">
        <v>316</v>
      </c>
      <c r="G1" s="398"/>
      <c r="H1" s="398"/>
    </row>
    <row r="2" spans="2:8" ht="17.25" customHeight="1">
      <c r="B2" s="256" t="s">
        <v>270</v>
      </c>
      <c r="C2" s="256"/>
      <c r="D2" s="256"/>
      <c r="E2" s="256"/>
      <c r="F2" s="256"/>
      <c r="G2" s="256"/>
      <c r="H2" s="256"/>
    </row>
    <row r="3" spans="2:8" s="104" customFormat="1" ht="40.5" customHeight="1">
      <c r="B3" s="235" t="s">
        <v>76</v>
      </c>
      <c r="C3" s="235" t="s">
        <v>45</v>
      </c>
      <c r="D3" s="235" t="s">
        <v>46</v>
      </c>
      <c r="E3" s="236" t="s">
        <v>47</v>
      </c>
      <c r="F3" s="235" t="s">
        <v>123</v>
      </c>
      <c r="G3" s="237" t="s">
        <v>122</v>
      </c>
      <c r="H3" s="237" t="s">
        <v>68</v>
      </c>
    </row>
    <row r="4" spans="2:8" s="17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8.75" customHeight="1">
      <c r="B5" s="270" t="s">
        <v>95</v>
      </c>
      <c r="C5" s="271"/>
      <c r="D5" s="271"/>
      <c r="E5" s="271"/>
      <c r="F5" s="271"/>
      <c r="G5" s="399"/>
      <c r="H5" s="49">
        <f>SUM(H6:H9)</f>
        <v>5000</v>
      </c>
    </row>
    <row r="6" spans="2:8" s="1" customFormat="1" ht="90" customHeight="1" hidden="1">
      <c r="B6" s="35">
        <v>1</v>
      </c>
      <c r="C6" s="10">
        <v>600</v>
      </c>
      <c r="D6" s="10">
        <v>60014</v>
      </c>
      <c r="E6" s="10">
        <v>6300</v>
      </c>
      <c r="F6" s="32" t="s">
        <v>121</v>
      </c>
      <c r="G6" s="32" t="s">
        <v>17</v>
      </c>
      <c r="H6" s="22">
        <v>0</v>
      </c>
    </row>
    <row r="7" spans="2:8" s="12" customFormat="1" ht="86.25" customHeight="1" hidden="1">
      <c r="B7" s="35">
        <v>2</v>
      </c>
      <c r="C7" s="10">
        <v>600</v>
      </c>
      <c r="D7" s="10">
        <v>60014</v>
      </c>
      <c r="E7" s="10">
        <v>6300</v>
      </c>
      <c r="F7" s="32" t="s">
        <v>120</v>
      </c>
      <c r="G7" s="32" t="s">
        <v>17</v>
      </c>
      <c r="H7" s="22">
        <v>0</v>
      </c>
    </row>
    <row r="8" spans="2:8" s="12" customFormat="1" ht="84" customHeight="1">
      <c r="B8" s="35">
        <v>1</v>
      </c>
      <c r="C8" s="10">
        <v>851</v>
      </c>
      <c r="D8" s="10">
        <v>85121</v>
      </c>
      <c r="E8" s="10">
        <v>2560</v>
      </c>
      <c r="F8" s="233" t="s">
        <v>260</v>
      </c>
      <c r="G8" s="22" t="s">
        <v>97</v>
      </c>
      <c r="H8" s="22">
        <v>5000</v>
      </c>
    </row>
    <row r="9" spans="2:8" s="1" customFormat="1" ht="55.5" customHeight="1" hidden="1">
      <c r="B9" s="9"/>
      <c r="C9" s="10"/>
      <c r="D9" s="10"/>
      <c r="E9" s="10"/>
      <c r="F9" s="32"/>
      <c r="G9" s="22"/>
      <c r="H9" s="50"/>
    </row>
    <row r="10" spans="2:8" s="1" customFormat="1" ht="21.75" customHeight="1">
      <c r="B10" s="270" t="s">
        <v>96</v>
      </c>
      <c r="C10" s="271"/>
      <c r="D10" s="271"/>
      <c r="E10" s="271"/>
      <c r="F10" s="271"/>
      <c r="G10" s="399"/>
      <c r="H10" s="49">
        <f>SUM(H11:H22)</f>
        <v>165800</v>
      </c>
    </row>
    <row r="11" spans="2:8" s="12" customFormat="1" ht="41.25" customHeight="1">
      <c r="B11" s="35">
        <v>1</v>
      </c>
      <c r="C11" s="10">
        <v>754</v>
      </c>
      <c r="D11" s="10">
        <v>75412</v>
      </c>
      <c r="E11" s="10">
        <v>2820</v>
      </c>
      <c r="F11" s="233" t="s">
        <v>257</v>
      </c>
      <c r="G11" s="32" t="s">
        <v>255</v>
      </c>
      <c r="H11" s="22">
        <v>35500</v>
      </c>
    </row>
    <row r="12" spans="2:8" s="12" customFormat="1" ht="41.25" customHeight="1">
      <c r="B12" s="35">
        <v>2</v>
      </c>
      <c r="C12" s="10">
        <v>754</v>
      </c>
      <c r="D12" s="10">
        <v>75412</v>
      </c>
      <c r="E12" s="10">
        <v>2820</v>
      </c>
      <c r="F12" s="233" t="s">
        <v>258</v>
      </c>
      <c r="G12" s="32" t="s">
        <v>256</v>
      </c>
      <c r="H12" s="22">
        <v>15000</v>
      </c>
    </row>
    <row r="13" spans="2:8" s="12" customFormat="1" ht="37.5" customHeight="1">
      <c r="B13" s="35">
        <v>3</v>
      </c>
      <c r="C13" s="10">
        <v>754</v>
      </c>
      <c r="D13" s="10">
        <v>75412</v>
      </c>
      <c r="E13" s="10">
        <v>2820</v>
      </c>
      <c r="F13" s="233" t="s">
        <v>257</v>
      </c>
      <c r="G13" s="32" t="s">
        <v>259</v>
      </c>
      <c r="H13" s="22">
        <v>34800</v>
      </c>
    </row>
    <row r="14" spans="2:8" s="12" customFormat="1" ht="77.25" customHeight="1">
      <c r="B14" s="35" t="s">
        <v>44</v>
      </c>
      <c r="C14" s="10">
        <v>754</v>
      </c>
      <c r="D14" s="10">
        <v>75412</v>
      </c>
      <c r="E14" s="10">
        <v>6230</v>
      </c>
      <c r="F14" s="233" t="s">
        <v>272</v>
      </c>
      <c r="G14" s="32" t="s">
        <v>256</v>
      </c>
      <c r="H14" s="22">
        <v>35000</v>
      </c>
    </row>
    <row r="15" spans="2:8" s="12" customFormat="1" ht="127.5" customHeight="1">
      <c r="B15" s="35" t="s">
        <v>54</v>
      </c>
      <c r="C15" s="10">
        <v>921</v>
      </c>
      <c r="D15" s="10">
        <v>92105</v>
      </c>
      <c r="E15" s="10">
        <v>2820</v>
      </c>
      <c r="F15" s="233" t="s">
        <v>279</v>
      </c>
      <c r="G15" s="32" t="s">
        <v>289</v>
      </c>
      <c r="H15" s="22">
        <v>2000</v>
      </c>
    </row>
    <row r="16" spans="2:8" s="12" customFormat="1" ht="123" customHeight="1">
      <c r="B16" s="35" t="s">
        <v>57</v>
      </c>
      <c r="C16" s="10">
        <v>921</v>
      </c>
      <c r="D16" s="10">
        <v>92105</v>
      </c>
      <c r="E16" s="10">
        <v>2820</v>
      </c>
      <c r="F16" s="233" t="s">
        <v>280</v>
      </c>
      <c r="G16" s="32" t="s">
        <v>290</v>
      </c>
      <c r="H16" s="22">
        <v>3000</v>
      </c>
    </row>
    <row r="17" spans="2:8" s="12" customFormat="1" ht="127.5" customHeight="1">
      <c r="B17" s="35" t="s">
        <v>242</v>
      </c>
      <c r="C17" s="10">
        <v>921</v>
      </c>
      <c r="D17" s="10">
        <v>92105</v>
      </c>
      <c r="E17" s="10">
        <v>2820</v>
      </c>
      <c r="F17" s="233" t="s">
        <v>281</v>
      </c>
      <c r="G17" s="32" t="s">
        <v>291</v>
      </c>
      <c r="H17" s="22">
        <v>4000</v>
      </c>
    </row>
    <row r="18" spans="2:8" ht="76.5" customHeight="1">
      <c r="B18" s="35" t="s">
        <v>249</v>
      </c>
      <c r="C18" s="10">
        <v>921</v>
      </c>
      <c r="D18" s="10">
        <v>92120</v>
      </c>
      <c r="E18" s="10">
        <v>2720</v>
      </c>
      <c r="F18" s="234" t="s">
        <v>278</v>
      </c>
      <c r="G18" s="32" t="s">
        <v>277</v>
      </c>
      <c r="H18" s="119">
        <v>30000</v>
      </c>
    </row>
    <row r="19" spans="2:8" ht="147" customHeight="1">
      <c r="B19" s="35" t="s">
        <v>250</v>
      </c>
      <c r="C19" s="33">
        <v>926</v>
      </c>
      <c r="D19" s="33">
        <v>92605</v>
      </c>
      <c r="E19" s="33">
        <v>2820</v>
      </c>
      <c r="F19" s="233" t="s">
        <v>282</v>
      </c>
      <c r="G19" s="32" t="s">
        <v>292</v>
      </c>
      <c r="H19" s="34">
        <v>1200</v>
      </c>
    </row>
    <row r="20" spans="2:8" ht="120" customHeight="1">
      <c r="B20" s="239" t="s">
        <v>286</v>
      </c>
      <c r="C20" s="33">
        <v>926</v>
      </c>
      <c r="D20" s="33">
        <v>92605</v>
      </c>
      <c r="E20" s="33">
        <v>2820</v>
      </c>
      <c r="F20" s="233" t="s">
        <v>283</v>
      </c>
      <c r="G20" s="32" t="s">
        <v>293</v>
      </c>
      <c r="H20" s="34">
        <v>800</v>
      </c>
    </row>
    <row r="21" spans="2:8" ht="124.5" customHeight="1">
      <c r="B21" s="10" t="s">
        <v>287</v>
      </c>
      <c r="C21" s="33">
        <v>926</v>
      </c>
      <c r="D21" s="33">
        <v>92605</v>
      </c>
      <c r="E21" s="33">
        <v>2820</v>
      </c>
      <c r="F21" s="233" t="s">
        <v>284</v>
      </c>
      <c r="G21" s="32" t="s">
        <v>294</v>
      </c>
      <c r="H21" s="238">
        <v>2000</v>
      </c>
    </row>
    <row r="22" spans="2:8" ht="130.5" customHeight="1">
      <c r="B22" s="35" t="s">
        <v>288</v>
      </c>
      <c r="C22" s="33">
        <v>926</v>
      </c>
      <c r="D22" s="33">
        <v>92605</v>
      </c>
      <c r="E22" s="33">
        <v>2820</v>
      </c>
      <c r="F22" s="233" t="s">
        <v>285</v>
      </c>
      <c r="G22" s="32" t="s">
        <v>295</v>
      </c>
      <c r="H22" s="238">
        <v>2500</v>
      </c>
    </row>
    <row r="23" spans="2:8" s="20" customFormat="1" ht="14.25" customHeight="1">
      <c r="B23" s="279" t="s">
        <v>88</v>
      </c>
      <c r="C23" s="280"/>
      <c r="D23" s="280"/>
      <c r="E23" s="280"/>
      <c r="F23" s="269"/>
      <c r="G23" s="36"/>
      <c r="H23" s="31">
        <f>SUM(H5,H10)</f>
        <v>170800</v>
      </c>
    </row>
  </sheetData>
  <sheetProtection/>
  <mergeCells count="5">
    <mergeCell ref="F1:H1"/>
    <mergeCell ref="B2:H2"/>
    <mergeCell ref="B23:F23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37">
      <selection activeCell="C2" sqref="C2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455" t="s">
        <v>308</v>
      </c>
      <c r="H1" s="455"/>
    </row>
    <row r="2" spans="7:8" ht="12.75">
      <c r="G2" s="455" t="s">
        <v>309</v>
      </c>
      <c r="H2" s="455"/>
    </row>
    <row r="3" spans="7:8" ht="12.75">
      <c r="G3" s="455" t="s">
        <v>119</v>
      </c>
      <c r="H3" s="455"/>
    </row>
    <row r="4" spans="7:8" ht="12.75">
      <c r="G4" s="455" t="s">
        <v>317</v>
      </c>
      <c r="H4" s="455"/>
    </row>
    <row r="5" spans="7:8" ht="0.75" customHeight="1">
      <c r="G5" s="460"/>
      <c r="H5" s="461"/>
    </row>
    <row r="6" spans="1:8" ht="12.75">
      <c r="A6" s="463" t="s">
        <v>232</v>
      </c>
      <c r="B6" s="463"/>
      <c r="C6" s="463"/>
      <c r="D6" s="463"/>
      <c r="E6" s="463"/>
      <c r="F6" s="463"/>
      <c r="G6" s="463"/>
      <c r="H6" s="463"/>
    </row>
    <row r="7" spans="1:8" ht="8.25" customHeight="1">
      <c r="A7" s="133"/>
      <c r="B7" s="133"/>
      <c r="C7" s="133"/>
      <c r="D7" s="133"/>
      <c r="E7" s="133"/>
      <c r="F7" s="133"/>
      <c r="G7" s="133"/>
      <c r="H7" s="172" t="s">
        <v>66</v>
      </c>
    </row>
    <row r="8" spans="1:8" ht="24.75" customHeight="1">
      <c r="A8" s="228" t="s">
        <v>76</v>
      </c>
      <c r="B8" s="228" t="s">
        <v>67</v>
      </c>
      <c r="C8" s="229" t="s">
        <v>30</v>
      </c>
      <c r="D8" s="228" t="s">
        <v>45</v>
      </c>
      <c r="E8" s="228" t="s">
        <v>46</v>
      </c>
      <c r="F8" s="228" t="s">
        <v>128</v>
      </c>
      <c r="G8" s="228" t="s">
        <v>31</v>
      </c>
      <c r="H8" s="230" t="s">
        <v>3</v>
      </c>
    </row>
    <row r="9" spans="1:8" ht="8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162">
        <v>8</v>
      </c>
    </row>
    <row r="10" spans="1:8" ht="12.75">
      <c r="A10" s="160">
        <v>1</v>
      </c>
      <c r="B10" s="159" t="s">
        <v>36</v>
      </c>
      <c r="C10" s="159"/>
      <c r="D10" s="42"/>
      <c r="E10" s="42"/>
      <c r="F10" s="42"/>
      <c r="G10" s="161"/>
      <c r="H10" s="112"/>
    </row>
    <row r="11" spans="1:8" ht="11.25" customHeight="1">
      <c r="A11" s="404" t="s">
        <v>158</v>
      </c>
      <c r="B11" s="465" t="s">
        <v>152</v>
      </c>
      <c r="C11" s="421" t="s">
        <v>6</v>
      </c>
      <c r="D11" s="400">
        <v>900</v>
      </c>
      <c r="E11" s="400">
        <v>90095</v>
      </c>
      <c r="F11" s="10">
        <v>4110</v>
      </c>
      <c r="G11" s="408" t="s">
        <v>39</v>
      </c>
      <c r="H11" s="94">
        <v>440</v>
      </c>
    </row>
    <row r="12" spans="1:8" ht="11.25" customHeight="1">
      <c r="A12" s="405"/>
      <c r="B12" s="450"/>
      <c r="C12" s="422"/>
      <c r="D12" s="435"/>
      <c r="E12" s="434"/>
      <c r="F12" s="10">
        <v>4170</v>
      </c>
      <c r="G12" s="435"/>
      <c r="H12" s="94">
        <v>2560</v>
      </c>
    </row>
    <row r="13" spans="1:8" ht="12" customHeight="1">
      <c r="A13" s="413"/>
      <c r="B13" s="464"/>
      <c r="C13" s="436"/>
      <c r="D13" s="401"/>
      <c r="E13" s="437"/>
      <c r="F13" s="155">
        <v>4210</v>
      </c>
      <c r="G13" s="401"/>
      <c r="H13" s="151">
        <v>3665</v>
      </c>
    </row>
    <row r="14" spans="1:8" ht="12.75">
      <c r="A14" s="404" t="s">
        <v>186</v>
      </c>
      <c r="B14" s="403" t="s">
        <v>187</v>
      </c>
      <c r="C14" s="281" t="s">
        <v>6</v>
      </c>
      <c r="D14" s="400">
        <v>921</v>
      </c>
      <c r="E14" s="400">
        <v>92195</v>
      </c>
      <c r="F14" s="155">
        <v>4210</v>
      </c>
      <c r="G14" s="408" t="s">
        <v>39</v>
      </c>
      <c r="H14" s="168">
        <v>100</v>
      </c>
    </row>
    <row r="15" spans="1:8" ht="12.75">
      <c r="A15" s="413"/>
      <c r="B15" s="464"/>
      <c r="C15" s="462"/>
      <c r="D15" s="437"/>
      <c r="E15" s="437"/>
      <c r="F15" s="155">
        <v>4300</v>
      </c>
      <c r="G15" s="410"/>
      <c r="H15" s="168">
        <v>400</v>
      </c>
    </row>
    <row r="16" spans="1:8" ht="12.75">
      <c r="A16" s="38" t="s">
        <v>189</v>
      </c>
      <c r="B16" s="216" t="s">
        <v>188</v>
      </c>
      <c r="C16" s="48" t="s">
        <v>6</v>
      </c>
      <c r="D16" s="156">
        <v>600</v>
      </c>
      <c r="E16" s="156">
        <v>60095</v>
      </c>
      <c r="F16" s="155">
        <v>6050</v>
      </c>
      <c r="G16" s="73" t="s">
        <v>202</v>
      </c>
      <c r="H16" s="151">
        <v>17000</v>
      </c>
    </row>
    <row r="17" spans="1:9" ht="12.75">
      <c r="A17" s="424" t="s">
        <v>32</v>
      </c>
      <c r="B17" s="425"/>
      <c r="C17" s="425"/>
      <c r="D17" s="425"/>
      <c r="E17" s="425"/>
      <c r="F17" s="425"/>
      <c r="G17" s="426"/>
      <c r="H17" s="112">
        <f>SUM(H11:H16)</f>
        <v>24165</v>
      </c>
      <c r="I17" s="43"/>
    </row>
    <row r="18" spans="1:9" ht="12.75">
      <c r="A18" s="160">
        <v>2</v>
      </c>
      <c r="B18" s="159" t="s">
        <v>34</v>
      </c>
      <c r="C18" s="159"/>
      <c r="D18" s="42"/>
      <c r="E18" s="42"/>
      <c r="F18" s="42"/>
      <c r="G18" s="161"/>
      <c r="H18" s="112"/>
      <c r="I18" s="43"/>
    </row>
    <row r="19" spans="1:9" ht="38.25">
      <c r="A19" s="153" t="s">
        <v>162</v>
      </c>
      <c r="B19" s="157" t="s">
        <v>190</v>
      </c>
      <c r="C19" s="154" t="s">
        <v>6</v>
      </c>
      <c r="D19" s="150">
        <v>921</v>
      </c>
      <c r="E19" s="150">
        <v>92195</v>
      </c>
      <c r="F19" s="164">
        <v>4300</v>
      </c>
      <c r="G19" s="170" t="s">
        <v>39</v>
      </c>
      <c r="H19" s="165">
        <v>7000</v>
      </c>
      <c r="I19" s="43"/>
    </row>
    <row r="20" spans="1:9" ht="12.75">
      <c r="A20" s="153" t="s">
        <v>176</v>
      </c>
      <c r="B20" s="148" t="s">
        <v>191</v>
      </c>
      <c r="C20" s="154" t="s">
        <v>6</v>
      </c>
      <c r="D20" s="150">
        <v>900</v>
      </c>
      <c r="E20" s="150">
        <v>90095</v>
      </c>
      <c r="F20" s="164">
        <v>4300</v>
      </c>
      <c r="G20" s="170" t="s">
        <v>39</v>
      </c>
      <c r="H20" s="165">
        <v>6000</v>
      </c>
      <c r="I20" s="43"/>
    </row>
    <row r="21" spans="1:9" ht="38.25">
      <c r="A21" s="171" t="s">
        <v>177</v>
      </c>
      <c r="B21" s="144" t="s">
        <v>192</v>
      </c>
      <c r="C21" s="141" t="s">
        <v>6</v>
      </c>
      <c r="D21" s="138">
        <v>900</v>
      </c>
      <c r="E21" s="138">
        <v>90095</v>
      </c>
      <c r="F21" s="10">
        <v>4210</v>
      </c>
      <c r="G21" s="136" t="s">
        <v>39</v>
      </c>
      <c r="H21" s="94">
        <v>8500</v>
      </c>
      <c r="I21" s="1"/>
    </row>
    <row r="22" spans="1:9" ht="12.75">
      <c r="A22" s="443" t="s">
        <v>193</v>
      </c>
      <c r="B22" s="427" t="s">
        <v>194</v>
      </c>
      <c r="C22" s="439" t="s">
        <v>6</v>
      </c>
      <c r="D22" s="404">
        <v>926</v>
      </c>
      <c r="E22" s="404">
        <v>92695</v>
      </c>
      <c r="F22" s="155">
        <v>4170</v>
      </c>
      <c r="G22" s="411" t="s">
        <v>39</v>
      </c>
      <c r="H22" s="151">
        <v>800</v>
      </c>
      <c r="I22" s="1"/>
    </row>
    <row r="23" spans="1:9" ht="12.75">
      <c r="A23" s="444"/>
      <c r="B23" s="428"/>
      <c r="C23" s="282"/>
      <c r="D23" s="405"/>
      <c r="E23" s="405"/>
      <c r="F23" s="147">
        <v>4210</v>
      </c>
      <c r="G23" s="442"/>
      <c r="H23" s="169">
        <v>778</v>
      </c>
      <c r="I23" s="1"/>
    </row>
    <row r="24" spans="1:9" ht="11.25" customHeight="1">
      <c r="A24" s="424" t="s">
        <v>32</v>
      </c>
      <c r="B24" s="425"/>
      <c r="C24" s="425"/>
      <c r="D24" s="425"/>
      <c r="E24" s="425"/>
      <c r="F24" s="425"/>
      <c r="G24" s="426"/>
      <c r="H24" s="112">
        <f>SUM(H19:H23)</f>
        <v>23078</v>
      </c>
      <c r="I24" s="43"/>
    </row>
    <row r="25" spans="1:9" ht="12.75">
      <c r="A25" s="160">
        <v>3</v>
      </c>
      <c r="B25" s="159" t="s">
        <v>127</v>
      </c>
      <c r="C25" s="159"/>
      <c r="D25" s="42"/>
      <c r="E25" s="42"/>
      <c r="F25" s="42"/>
      <c r="G25" s="161"/>
      <c r="H25" s="112"/>
      <c r="I25" s="43"/>
    </row>
    <row r="26" spans="1:9" ht="38.25">
      <c r="A26" s="145" t="s">
        <v>164</v>
      </c>
      <c r="B26" s="146" t="s">
        <v>195</v>
      </c>
      <c r="C26" s="140" t="s">
        <v>6</v>
      </c>
      <c r="D26" s="142">
        <v>900</v>
      </c>
      <c r="E26" s="142">
        <v>90095</v>
      </c>
      <c r="F26" s="35">
        <v>4210</v>
      </c>
      <c r="G26" s="135" t="s">
        <v>39</v>
      </c>
      <c r="H26" s="94">
        <v>2780</v>
      </c>
      <c r="I26" s="163"/>
    </row>
    <row r="27" spans="1:9" ht="25.5">
      <c r="A27" s="38" t="s">
        <v>196</v>
      </c>
      <c r="B27" s="143" t="s">
        <v>179</v>
      </c>
      <c r="C27" s="140" t="s">
        <v>6</v>
      </c>
      <c r="D27" s="137">
        <v>921</v>
      </c>
      <c r="E27" s="137">
        <v>92195</v>
      </c>
      <c r="F27" s="10">
        <v>4210</v>
      </c>
      <c r="G27" s="134" t="s">
        <v>39</v>
      </c>
      <c r="H27" s="94">
        <v>4000</v>
      </c>
      <c r="I27" s="163"/>
    </row>
    <row r="28" spans="1:9" ht="15" customHeight="1">
      <c r="A28" s="419" t="s">
        <v>197</v>
      </c>
      <c r="B28" s="427" t="s">
        <v>198</v>
      </c>
      <c r="C28" s="421" t="s">
        <v>6</v>
      </c>
      <c r="D28" s="137">
        <v>900</v>
      </c>
      <c r="E28" s="137">
        <v>90095</v>
      </c>
      <c r="F28" s="10">
        <v>4300</v>
      </c>
      <c r="G28" s="411" t="s">
        <v>39</v>
      </c>
      <c r="H28" s="94">
        <v>2000</v>
      </c>
      <c r="I28" s="163"/>
    </row>
    <row r="29" spans="1:9" ht="12.75">
      <c r="A29" s="440"/>
      <c r="B29" s="418"/>
      <c r="C29" s="418"/>
      <c r="D29" s="400">
        <v>926</v>
      </c>
      <c r="E29" s="404">
        <v>92695</v>
      </c>
      <c r="F29" s="10">
        <v>4210</v>
      </c>
      <c r="G29" s="442"/>
      <c r="H29" s="94">
        <v>5000</v>
      </c>
      <c r="I29" s="163"/>
    </row>
    <row r="30" spans="1:9" ht="12.75">
      <c r="A30" s="441"/>
      <c r="B30" s="438"/>
      <c r="C30" s="438"/>
      <c r="D30" s="401"/>
      <c r="E30" s="413"/>
      <c r="F30" s="35">
        <v>4300</v>
      </c>
      <c r="G30" s="446"/>
      <c r="H30" s="94">
        <v>2000</v>
      </c>
      <c r="I30" s="163"/>
    </row>
    <row r="31" spans="1:9" ht="12.75">
      <c r="A31" s="424" t="s">
        <v>32</v>
      </c>
      <c r="B31" s="425"/>
      <c r="C31" s="425"/>
      <c r="D31" s="425"/>
      <c r="E31" s="425"/>
      <c r="F31" s="425"/>
      <c r="G31" s="426"/>
      <c r="H31" s="112">
        <f>SUM(H26:H30)</f>
        <v>15780</v>
      </c>
      <c r="I31" s="43"/>
    </row>
    <row r="32" spans="1:9" ht="12.75">
      <c r="A32" s="160">
        <v>4</v>
      </c>
      <c r="B32" s="159" t="s">
        <v>37</v>
      </c>
      <c r="C32" s="159"/>
      <c r="D32" s="42"/>
      <c r="E32" s="42"/>
      <c r="F32" s="42"/>
      <c r="G32" s="161"/>
      <c r="H32" s="112"/>
      <c r="I32" s="43"/>
    </row>
    <row r="33" spans="1:11" ht="25.5">
      <c r="A33" s="38" t="s">
        <v>199</v>
      </c>
      <c r="B33" s="143" t="s">
        <v>200</v>
      </c>
      <c r="C33" s="140" t="s">
        <v>6</v>
      </c>
      <c r="D33" s="137">
        <v>900</v>
      </c>
      <c r="E33" s="137">
        <v>90095</v>
      </c>
      <c r="F33" s="10">
        <v>4210</v>
      </c>
      <c r="G33" s="134" t="s">
        <v>39</v>
      </c>
      <c r="H33" s="94">
        <v>817</v>
      </c>
      <c r="I33" s="1"/>
      <c r="J33" s="163"/>
      <c r="K33" s="163"/>
    </row>
    <row r="34" spans="1:11" ht="12.75">
      <c r="A34" s="419" t="s">
        <v>201</v>
      </c>
      <c r="B34" s="403" t="s">
        <v>155</v>
      </c>
      <c r="C34" s="281" t="s">
        <v>6</v>
      </c>
      <c r="D34" s="400">
        <v>921</v>
      </c>
      <c r="E34" s="404">
        <v>92195</v>
      </c>
      <c r="F34" s="10">
        <v>4210</v>
      </c>
      <c r="G34" s="134" t="s">
        <v>39</v>
      </c>
      <c r="H34" s="94">
        <v>5514</v>
      </c>
      <c r="I34" s="1"/>
      <c r="J34" s="163"/>
      <c r="K34" s="163"/>
    </row>
    <row r="35" spans="1:11" ht="12.75">
      <c r="A35" s="435"/>
      <c r="B35" s="282"/>
      <c r="C35" s="282"/>
      <c r="D35" s="434"/>
      <c r="E35" s="434"/>
      <c r="F35" s="10">
        <v>4300</v>
      </c>
      <c r="G35" s="22" t="s">
        <v>39</v>
      </c>
      <c r="H35" s="94">
        <v>486</v>
      </c>
      <c r="I35" s="1"/>
      <c r="J35" s="163"/>
      <c r="K35" s="163"/>
    </row>
    <row r="36" spans="1:11" ht="12.75">
      <c r="A36" s="401"/>
      <c r="B36" s="278"/>
      <c r="C36" s="278"/>
      <c r="D36" s="437"/>
      <c r="E36" s="437"/>
      <c r="F36" s="10">
        <v>6060</v>
      </c>
      <c r="G36" s="22" t="s">
        <v>202</v>
      </c>
      <c r="H36" s="94">
        <v>4000</v>
      </c>
      <c r="I36" s="1"/>
      <c r="J36" s="43"/>
      <c r="K36" s="1"/>
    </row>
    <row r="37" spans="1:11" ht="25.5">
      <c r="A37" s="166" t="s">
        <v>203</v>
      </c>
      <c r="B37" s="174" t="s">
        <v>179</v>
      </c>
      <c r="C37" s="167" t="s">
        <v>6</v>
      </c>
      <c r="D37" s="10">
        <v>921</v>
      </c>
      <c r="E37" s="138">
        <v>92195</v>
      </c>
      <c r="F37" s="10">
        <v>4210</v>
      </c>
      <c r="G37" s="22" t="s">
        <v>39</v>
      </c>
      <c r="H37" s="94">
        <v>1000</v>
      </c>
      <c r="I37" s="163"/>
      <c r="J37" s="1"/>
      <c r="K37" s="1"/>
    </row>
    <row r="38" spans="1:11" ht="12.75">
      <c r="A38" s="424" t="s">
        <v>32</v>
      </c>
      <c r="B38" s="425"/>
      <c r="C38" s="425"/>
      <c r="D38" s="425"/>
      <c r="E38" s="425"/>
      <c r="F38" s="425"/>
      <c r="G38" s="426"/>
      <c r="H38" s="112">
        <f>SUM(H33:H37)</f>
        <v>11817</v>
      </c>
      <c r="I38" s="43"/>
      <c r="J38" s="163"/>
      <c r="K38" s="163"/>
    </row>
    <row r="39" spans="1:11" ht="12.75">
      <c r="A39" s="160">
        <v>5</v>
      </c>
      <c r="B39" s="159" t="s">
        <v>38</v>
      </c>
      <c r="C39" s="159"/>
      <c r="D39" s="42"/>
      <c r="E39" s="42"/>
      <c r="F39" s="42"/>
      <c r="G39" s="22"/>
      <c r="H39" s="112"/>
      <c r="I39" s="43"/>
      <c r="J39" s="163"/>
      <c r="K39" s="163"/>
    </row>
    <row r="40" spans="1:11" ht="12.75">
      <c r="A40" s="414" t="s">
        <v>204</v>
      </c>
      <c r="B40" s="439" t="s">
        <v>205</v>
      </c>
      <c r="C40" s="431" t="s">
        <v>6</v>
      </c>
      <c r="D40" s="445">
        <v>921</v>
      </c>
      <c r="E40" s="445">
        <v>92195</v>
      </c>
      <c r="F40" s="164">
        <v>4110</v>
      </c>
      <c r="G40" s="22" t="s">
        <v>39</v>
      </c>
      <c r="H40" s="165">
        <v>1610</v>
      </c>
      <c r="I40" s="43"/>
      <c r="J40" s="163"/>
      <c r="K40" s="163"/>
    </row>
    <row r="41" spans="1:11" ht="12.75">
      <c r="A41" s="415"/>
      <c r="B41" s="432"/>
      <c r="C41" s="432"/>
      <c r="D41" s="435"/>
      <c r="E41" s="458"/>
      <c r="F41" s="164">
        <v>4170</v>
      </c>
      <c r="G41" s="22" t="s">
        <v>39</v>
      </c>
      <c r="H41" s="165">
        <v>9390</v>
      </c>
      <c r="I41" s="43"/>
      <c r="J41" s="163"/>
      <c r="K41" s="163"/>
    </row>
    <row r="42" spans="1:11" ht="12.75">
      <c r="A42" s="415"/>
      <c r="B42" s="432"/>
      <c r="C42" s="432"/>
      <c r="D42" s="435"/>
      <c r="E42" s="458"/>
      <c r="F42" s="164">
        <v>4210</v>
      </c>
      <c r="G42" s="22" t="s">
        <v>39</v>
      </c>
      <c r="H42" s="165">
        <v>8000</v>
      </c>
      <c r="I42" s="43"/>
      <c r="J42" s="163"/>
      <c r="K42" s="163"/>
    </row>
    <row r="43" spans="1:11" ht="12.75">
      <c r="A43" s="416"/>
      <c r="B43" s="278"/>
      <c r="C43" s="433"/>
      <c r="D43" s="401"/>
      <c r="E43" s="459"/>
      <c r="F43" s="10">
        <v>4300</v>
      </c>
      <c r="G43" s="22" t="s">
        <v>39</v>
      </c>
      <c r="H43" s="94">
        <v>3500</v>
      </c>
      <c r="I43" s="1"/>
      <c r="J43" s="163"/>
      <c r="K43" s="163"/>
    </row>
    <row r="44" spans="1:11" ht="12.75">
      <c r="A44" s="35" t="s">
        <v>206</v>
      </c>
      <c r="B44" s="149" t="s">
        <v>153</v>
      </c>
      <c r="C44" s="32" t="s">
        <v>6</v>
      </c>
      <c r="D44" s="10">
        <v>900</v>
      </c>
      <c r="E44" s="10">
        <v>90095</v>
      </c>
      <c r="F44" s="10">
        <v>4210</v>
      </c>
      <c r="G44" s="22" t="s">
        <v>39</v>
      </c>
      <c r="H44" s="94">
        <v>1665</v>
      </c>
      <c r="I44" s="1"/>
      <c r="J44" s="43"/>
      <c r="K44" s="43"/>
    </row>
    <row r="45" spans="1:11" ht="12.75">
      <c r="A45" s="424" t="s">
        <v>32</v>
      </c>
      <c r="B45" s="425"/>
      <c r="C45" s="425"/>
      <c r="D45" s="425"/>
      <c r="E45" s="425"/>
      <c r="F45" s="425"/>
      <c r="G45" s="426"/>
      <c r="H45" s="112">
        <f>SUM(H40:H44)</f>
        <v>24165</v>
      </c>
      <c r="I45" s="43"/>
      <c r="J45" s="43"/>
      <c r="K45" s="43"/>
    </row>
    <row r="46" spans="1:11" ht="12.75">
      <c r="A46" s="160">
        <v>6</v>
      </c>
      <c r="B46" s="159" t="s">
        <v>35</v>
      </c>
      <c r="C46" s="159"/>
      <c r="D46" s="42"/>
      <c r="E46" s="42"/>
      <c r="F46" s="42"/>
      <c r="G46" s="161"/>
      <c r="H46" s="112"/>
      <c r="I46" s="43"/>
      <c r="J46" s="1"/>
      <c r="K46" s="1"/>
    </row>
    <row r="47" spans="1:11" ht="12.75">
      <c r="A47" s="139" t="s">
        <v>207</v>
      </c>
      <c r="B47" s="144" t="s">
        <v>208</v>
      </c>
      <c r="C47" s="32" t="s">
        <v>6</v>
      </c>
      <c r="D47" s="138">
        <v>926</v>
      </c>
      <c r="E47" s="138">
        <v>92695</v>
      </c>
      <c r="F47" s="10">
        <v>6050</v>
      </c>
      <c r="G47" s="136" t="s">
        <v>202</v>
      </c>
      <c r="H47" s="94">
        <v>5000</v>
      </c>
      <c r="I47" s="1"/>
      <c r="J47" s="43"/>
      <c r="K47" s="43"/>
    </row>
    <row r="48" spans="1:11" ht="25.5">
      <c r="A48" s="139" t="s">
        <v>209</v>
      </c>
      <c r="B48" s="144" t="s">
        <v>210</v>
      </c>
      <c r="C48" s="32" t="s">
        <v>6</v>
      </c>
      <c r="D48" s="138">
        <v>926</v>
      </c>
      <c r="E48" s="138">
        <v>92695</v>
      </c>
      <c r="F48" s="10">
        <v>4210</v>
      </c>
      <c r="G48" s="136" t="s">
        <v>39</v>
      </c>
      <c r="H48" s="94">
        <v>2000</v>
      </c>
      <c r="I48" s="1"/>
      <c r="J48" s="43"/>
      <c r="K48" s="43"/>
    </row>
    <row r="49" spans="1:9" ht="12.75">
      <c r="A49" s="419" t="s">
        <v>211</v>
      </c>
      <c r="B49" s="427" t="s">
        <v>212</v>
      </c>
      <c r="C49" s="281" t="s">
        <v>6</v>
      </c>
      <c r="D49" s="404">
        <v>900</v>
      </c>
      <c r="E49" s="404">
        <v>90095</v>
      </c>
      <c r="F49" s="10">
        <v>4210</v>
      </c>
      <c r="G49" s="411" t="s">
        <v>39</v>
      </c>
      <c r="H49" s="94">
        <v>2000</v>
      </c>
      <c r="I49" s="1"/>
    </row>
    <row r="50" spans="1:9" ht="12.75">
      <c r="A50" s="449"/>
      <c r="B50" s="449"/>
      <c r="C50" s="430"/>
      <c r="D50" s="413"/>
      <c r="E50" s="413"/>
      <c r="F50" s="10">
        <v>4300</v>
      </c>
      <c r="G50" s="412"/>
      <c r="H50" s="94">
        <v>1000</v>
      </c>
      <c r="I50" s="1"/>
    </row>
    <row r="51" spans="1:9" ht="12.75">
      <c r="A51" s="419" t="s">
        <v>213</v>
      </c>
      <c r="B51" s="427" t="s">
        <v>214</v>
      </c>
      <c r="C51" s="281" t="s">
        <v>6</v>
      </c>
      <c r="D51" s="404">
        <v>921</v>
      </c>
      <c r="E51" s="404">
        <v>92195</v>
      </c>
      <c r="F51" s="10">
        <v>4210</v>
      </c>
      <c r="G51" s="411" t="s">
        <v>39</v>
      </c>
      <c r="H51" s="94">
        <v>1519</v>
      </c>
      <c r="I51" s="1"/>
    </row>
    <row r="52" spans="1:9" ht="12.75">
      <c r="A52" s="423"/>
      <c r="B52" s="438"/>
      <c r="C52" s="278"/>
      <c r="D52" s="413"/>
      <c r="E52" s="413"/>
      <c r="F52" s="10">
        <v>4300</v>
      </c>
      <c r="G52" s="412"/>
      <c r="H52" s="94">
        <v>80</v>
      </c>
      <c r="I52" s="1"/>
    </row>
    <row r="53" spans="1:9" ht="12.75">
      <c r="A53" s="424" t="s">
        <v>32</v>
      </c>
      <c r="B53" s="425"/>
      <c r="C53" s="425"/>
      <c r="D53" s="425"/>
      <c r="E53" s="425"/>
      <c r="F53" s="425"/>
      <c r="G53" s="426"/>
      <c r="H53" s="112">
        <f>SUM(H47:H52)</f>
        <v>11599</v>
      </c>
      <c r="I53" s="43"/>
    </row>
    <row r="54" spans="1:9" ht="12.75">
      <c r="A54" s="160">
        <v>7</v>
      </c>
      <c r="B54" s="159" t="s">
        <v>151</v>
      </c>
      <c r="C54" s="159"/>
      <c r="D54" s="42"/>
      <c r="E54" s="42"/>
      <c r="F54" s="42"/>
      <c r="G54" s="161"/>
      <c r="H54" s="112"/>
      <c r="I54" s="43"/>
    </row>
    <row r="55" spans="1:9" ht="12.75">
      <c r="A55" s="419" t="s">
        <v>215</v>
      </c>
      <c r="B55" s="427" t="s">
        <v>216</v>
      </c>
      <c r="C55" s="421" t="s">
        <v>6</v>
      </c>
      <c r="D55" s="404">
        <v>921</v>
      </c>
      <c r="E55" s="404">
        <v>92109</v>
      </c>
      <c r="F55" s="10">
        <v>4110</v>
      </c>
      <c r="G55" s="411" t="s">
        <v>39</v>
      </c>
      <c r="H55" s="94">
        <v>0</v>
      </c>
      <c r="I55" s="1"/>
    </row>
    <row r="56" spans="1:9" ht="12.75">
      <c r="A56" s="420"/>
      <c r="B56" s="428"/>
      <c r="C56" s="422"/>
      <c r="D56" s="405"/>
      <c r="E56" s="405"/>
      <c r="F56" s="10">
        <v>4170</v>
      </c>
      <c r="G56" s="452"/>
      <c r="H56" s="94">
        <v>1400</v>
      </c>
      <c r="I56" s="1"/>
    </row>
    <row r="57" spans="1:9" ht="12.75">
      <c r="A57" s="420"/>
      <c r="B57" s="428"/>
      <c r="C57" s="422"/>
      <c r="D57" s="405"/>
      <c r="E57" s="405"/>
      <c r="F57" s="10">
        <v>4210</v>
      </c>
      <c r="G57" s="452"/>
      <c r="H57" s="94">
        <v>8200</v>
      </c>
      <c r="I57" s="1"/>
    </row>
    <row r="58" spans="1:9" ht="12.75">
      <c r="A58" s="423"/>
      <c r="B58" s="429"/>
      <c r="C58" s="436"/>
      <c r="D58" s="413"/>
      <c r="E58" s="413"/>
      <c r="F58" s="10">
        <v>4300</v>
      </c>
      <c r="G58" s="412"/>
      <c r="H58" s="94">
        <v>400</v>
      </c>
      <c r="I58" s="1"/>
    </row>
    <row r="59" spans="1:9" ht="12.75">
      <c r="A59" s="419" t="s">
        <v>217</v>
      </c>
      <c r="B59" s="427" t="s">
        <v>234</v>
      </c>
      <c r="C59" s="421" t="s">
        <v>6</v>
      </c>
      <c r="D59" s="447">
        <v>10</v>
      </c>
      <c r="E59" s="453">
        <v>1041</v>
      </c>
      <c r="F59" s="400">
        <v>6059</v>
      </c>
      <c r="G59" s="408" t="s">
        <v>202</v>
      </c>
      <c r="H59" s="456">
        <v>8000</v>
      </c>
      <c r="I59" s="1"/>
    </row>
    <row r="60" spans="1:9" ht="12.75">
      <c r="A60" s="401"/>
      <c r="B60" s="278"/>
      <c r="C60" s="278"/>
      <c r="D60" s="448"/>
      <c r="E60" s="454"/>
      <c r="F60" s="437"/>
      <c r="G60" s="401"/>
      <c r="H60" s="457"/>
      <c r="I60" s="1"/>
    </row>
    <row r="61" spans="1:9" ht="12.75">
      <c r="A61" s="404" t="s">
        <v>218</v>
      </c>
      <c r="B61" s="403" t="s">
        <v>219</v>
      </c>
      <c r="C61" s="281" t="s">
        <v>6</v>
      </c>
      <c r="D61" s="400">
        <v>921</v>
      </c>
      <c r="E61" s="400">
        <v>92195</v>
      </c>
      <c r="F61" s="10">
        <v>4110</v>
      </c>
      <c r="G61" s="408" t="s">
        <v>39</v>
      </c>
      <c r="H61" s="94">
        <v>0</v>
      </c>
      <c r="I61" s="1"/>
    </row>
    <row r="62" spans="1:9" ht="12.75">
      <c r="A62" s="405"/>
      <c r="B62" s="450"/>
      <c r="C62" s="451"/>
      <c r="D62" s="434"/>
      <c r="E62" s="434"/>
      <c r="F62" s="10">
        <v>4170</v>
      </c>
      <c r="G62" s="409"/>
      <c r="H62" s="94">
        <v>2560</v>
      </c>
      <c r="I62" s="1"/>
    </row>
    <row r="63" spans="1:9" ht="12.75">
      <c r="A63" s="406"/>
      <c r="B63" s="282"/>
      <c r="C63" s="282"/>
      <c r="D63" s="435"/>
      <c r="E63" s="435"/>
      <c r="F63" s="10">
        <v>4210</v>
      </c>
      <c r="G63" s="409"/>
      <c r="H63" s="94">
        <v>1415</v>
      </c>
      <c r="I63" s="1"/>
    </row>
    <row r="64" spans="1:9" ht="12.75">
      <c r="A64" s="407"/>
      <c r="B64" s="278"/>
      <c r="C64" s="278"/>
      <c r="D64" s="401"/>
      <c r="E64" s="401"/>
      <c r="F64" s="10">
        <v>4300</v>
      </c>
      <c r="G64" s="410"/>
      <c r="H64" s="94">
        <v>2190</v>
      </c>
      <c r="I64" s="1"/>
    </row>
    <row r="65" spans="1:9" ht="12.75">
      <c r="A65" s="424" t="s">
        <v>32</v>
      </c>
      <c r="B65" s="425"/>
      <c r="C65" s="425"/>
      <c r="D65" s="425"/>
      <c r="E65" s="425"/>
      <c r="F65" s="425"/>
      <c r="G65" s="426"/>
      <c r="H65" s="112">
        <f>SUM(H55:H64)</f>
        <v>24165</v>
      </c>
      <c r="I65" s="43"/>
    </row>
    <row r="66" spans="1:9" ht="12.75">
      <c r="A66" s="160">
        <v>8</v>
      </c>
      <c r="B66" s="159" t="s">
        <v>220</v>
      </c>
      <c r="C66" s="159"/>
      <c r="D66" s="42"/>
      <c r="E66" s="42"/>
      <c r="F66" s="42"/>
      <c r="G66" s="161"/>
      <c r="H66" s="112"/>
      <c r="I66" s="43"/>
    </row>
    <row r="67" spans="1:9" ht="12.75">
      <c r="A67" s="419" t="s">
        <v>221</v>
      </c>
      <c r="B67" s="417" t="s">
        <v>154</v>
      </c>
      <c r="C67" s="421" t="s">
        <v>6</v>
      </c>
      <c r="D67" s="404">
        <v>900</v>
      </c>
      <c r="E67" s="404">
        <v>90095</v>
      </c>
      <c r="F67" s="10">
        <v>4110</v>
      </c>
      <c r="G67" s="411" t="s">
        <v>39</v>
      </c>
      <c r="H67" s="94">
        <v>300</v>
      </c>
      <c r="I67" s="1"/>
    </row>
    <row r="68" spans="1:9" ht="12.75">
      <c r="A68" s="420"/>
      <c r="B68" s="418"/>
      <c r="C68" s="422"/>
      <c r="D68" s="405"/>
      <c r="E68" s="405"/>
      <c r="F68" s="10">
        <v>4170</v>
      </c>
      <c r="G68" s="452"/>
      <c r="H68" s="94">
        <v>1700</v>
      </c>
      <c r="I68" s="1"/>
    </row>
    <row r="69" spans="1:9" ht="12.75">
      <c r="A69" s="420"/>
      <c r="B69" s="418"/>
      <c r="C69" s="422"/>
      <c r="D69" s="405"/>
      <c r="E69" s="405"/>
      <c r="F69" s="10">
        <v>4210</v>
      </c>
      <c r="G69" s="452"/>
      <c r="H69" s="94">
        <v>3500</v>
      </c>
      <c r="I69" s="1"/>
    </row>
    <row r="70" spans="1:9" ht="12.75">
      <c r="A70" s="423"/>
      <c r="B70" s="438"/>
      <c r="C70" s="436"/>
      <c r="D70" s="413"/>
      <c r="E70" s="413"/>
      <c r="F70" s="10">
        <v>4300</v>
      </c>
      <c r="G70" s="412"/>
      <c r="H70" s="94">
        <v>500</v>
      </c>
      <c r="I70" s="1"/>
    </row>
    <row r="71" spans="1:9" ht="12.75">
      <c r="A71" s="35" t="s">
        <v>222</v>
      </c>
      <c r="B71" s="173" t="s">
        <v>223</v>
      </c>
      <c r="C71" s="32" t="s">
        <v>6</v>
      </c>
      <c r="D71" s="10">
        <v>921</v>
      </c>
      <c r="E71" s="10">
        <v>92109</v>
      </c>
      <c r="F71" s="10">
        <v>4210</v>
      </c>
      <c r="G71" s="22" t="s">
        <v>39</v>
      </c>
      <c r="H71" s="94">
        <v>8000</v>
      </c>
      <c r="I71" s="1"/>
    </row>
    <row r="72" spans="1:9" ht="12.75">
      <c r="A72" s="419" t="s">
        <v>224</v>
      </c>
      <c r="B72" s="417" t="s">
        <v>225</v>
      </c>
      <c r="C72" s="421" t="s">
        <v>6</v>
      </c>
      <c r="D72" s="400">
        <v>926</v>
      </c>
      <c r="E72" s="404">
        <v>92695</v>
      </c>
      <c r="F72" s="10">
        <v>4110</v>
      </c>
      <c r="G72" s="408" t="s">
        <v>39</v>
      </c>
      <c r="H72" s="94">
        <v>600</v>
      </c>
      <c r="I72" s="1"/>
    </row>
    <row r="73" spans="1:9" ht="12.75">
      <c r="A73" s="420"/>
      <c r="B73" s="418"/>
      <c r="C73" s="422"/>
      <c r="D73" s="434"/>
      <c r="E73" s="405"/>
      <c r="F73" s="10">
        <v>4170</v>
      </c>
      <c r="G73" s="409"/>
      <c r="H73" s="94">
        <v>3400</v>
      </c>
      <c r="I73" s="1"/>
    </row>
    <row r="74" spans="1:9" ht="12.75">
      <c r="A74" s="420"/>
      <c r="B74" s="418"/>
      <c r="C74" s="422"/>
      <c r="D74" s="434"/>
      <c r="E74" s="405"/>
      <c r="F74" s="10">
        <v>4210</v>
      </c>
      <c r="G74" s="409"/>
      <c r="H74" s="94">
        <v>2000</v>
      </c>
      <c r="I74" s="1"/>
    </row>
    <row r="75" spans="1:9" ht="12.75">
      <c r="A75" s="401"/>
      <c r="B75" s="278"/>
      <c r="C75" s="278"/>
      <c r="D75" s="437"/>
      <c r="E75" s="401"/>
      <c r="F75" s="10">
        <v>4300</v>
      </c>
      <c r="G75" s="401"/>
      <c r="H75" s="94">
        <v>1000</v>
      </c>
      <c r="I75" s="1"/>
    </row>
    <row r="76" spans="1:9" ht="12.75">
      <c r="A76" s="402" t="s">
        <v>226</v>
      </c>
      <c r="B76" s="403" t="s">
        <v>233</v>
      </c>
      <c r="C76" s="281" t="s">
        <v>6</v>
      </c>
      <c r="D76" s="400">
        <v>600</v>
      </c>
      <c r="E76" s="400">
        <v>60095</v>
      </c>
      <c r="F76" s="10">
        <v>4210</v>
      </c>
      <c r="G76" s="158" t="s">
        <v>39</v>
      </c>
      <c r="H76" s="94">
        <v>2500</v>
      </c>
      <c r="I76" s="1"/>
    </row>
    <row r="77" spans="1:9" ht="12.75">
      <c r="A77" s="401"/>
      <c r="B77" s="278"/>
      <c r="C77" s="278"/>
      <c r="D77" s="401"/>
      <c r="E77" s="401"/>
      <c r="F77" s="10">
        <v>4300</v>
      </c>
      <c r="G77" s="22" t="s">
        <v>39</v>
      </c>
      <c r="H77" s="94">
        <v>665</v>
      </c>
      <c r="I77" s="1"/>
    </row>
    <row r="78" spans="1:9" ht="12.75">
      <c r="A78" s="424" t="s">
        <v>32</v>
      </c>
      <c r="B78" s="425"/>
      <c r="C78" s="425"/>
      <c r="D78" s="425"/>
      <c r="E78" s="425"/>
      <c r="F78" s="425"/>
      <c r="G78" s="426"/>
      <c r="H78" s="112">
        <f>SUM(H67:H77)</f>
        <v>24165</v>
      </c>
      <c r="I78" s="43"/>
    </row>
    <row r="79" spans="1:9" ht="12.75">
      <c r="A79" s="160">
        <v>9</v>
      </c>
      <c r="B79" s="159" t="s">
        <v>33</v>
      </c>
      <c r="C79" s="159"/>
      <c r="D79" s="42"/>
      <c r="E79" s="42"/>
      <c r="F79" s="42"/>
      <c r="G79" s="161"/>
      <c r="H79" s="112"/>
      <c r="I79" s="43"/>
    </row>
    <row r="80" spans="1:9" ht="38.25">
      <c r="A80" s="35" t="s">
        <v>227</v>
      </c>
      <c r="B80" s="149" t="s">
        <v>228</v>
      </c>
      <c r="C80" s="32" t="s">
        <v>6</v>
      </c>
      <c r="D80" s="226">
        <v>10</v>
      </c>
      <c r="E80" s="227">
        <v>1041</v>
      </c>
      <c r="F80" s="10">
        <v>6059</v>
      </c>
      <c r="G80" s="22" t="s">
        <v>202</v>
      </c>
      <c r="H80" s="94">
        <v>10000</v>
      </c>
      <c r="I80" s="1"/>
    </row>
    <row r="81" spans="1:9" ht="12.75">
      <c r="A81" s="35" t="s">
        <v>229</v>
      </c>
      <c r="B81" s="149" t="s">
        <v>230</v>
      </c>
      <c r="C81" s="32" t="s">
        <v>6</v>
      </c>
      <c r="D81" s="10">
        <v>921</v>
      </c>
      <c r="E81" s="10">
        <v>92195</v>
      </c>
      <c r="F81" s="10">
        <v>4210</v>
      </c>
      <c r="G81" s="22" t="s">
        <v>39</v>
      </c>
      <c r="H81" s="94">
        <v>1000</v>
      </c>
      <c r="I81" s="1"/>
    </row>
    <row r="82" spans="1:9" ht="12.75">
      <c r="A82" s="38" t="s">
        <v>231</v>
      </c>
      <c r="B82" s="143" t="s">
        <v>153</v>
      </c>
      <c r="C82" s="140" t="s">
        <v>6</v>
      </c>
      <c r="D82" s="137">
        <v>900</v>
      </c>
      <c r="E82" s="137">
        <v>90095</v>
      </c>
      <c r="F82" s="10">
        <v>4210</v>
      </c>
      <c r="G82" s="73" t="s">
        <v>39</v>
      </c>
      <c r="H82" s="152">
        <v>1034</v>
      </c>
      <c r="I82" s="1"/>
    </row>
    <row r="83" spans="1:9" ht="12.75">
      <c r="A83" s="424" t="s">
        <v>32</v>
      </c>
      <c r="B83" s="425"/>
      <c r="C83" s="425"/>
      <c r="D83" s="425"/>
      <c r="E83" s="425"/>
      <c r="F83" s="425"/>
      <c r="G83" s="426"/>
      <c r="H83" s="112">
        <f>SUM(H80:H82)</f>
        <v>12034</v>
      </c>
      <c r="I83" s="43"/>
    </row>
    <row r="84" spans="1:9" ht="12.75">
      <c r="A84" s="279" t="s">
        <v>88</v>
      </c>
      <c r="B84" s="269"/>
      <c r="C84" s="36"/>
      <c r="D84" s="36"/>
      <c r="E84" s="36"/>
      <c r="F84" s="36"/>
      <c r="G84" s="31"/>
      <c r="H84" s="112">
        <f>SUM(H17,H24,H31,H38,H45,H53,H65,H78,H83)</f>
        <v>170968</v>
      </c>
      <c r="I84" s="20"/>
    </row>
  </sheetData>
  <sheetProtection/>
  <mergeCells count="99">
    <mergeCell ref="G11:G13"/>
    <mergeCell ref="B28:B30"/>
    <mergeCell ref="A6:H6"/>
    <mergeCell ref="E14:E15"/>
    <mergeCell ref="G14:G15"/>
    <mergeCell ref="B14:B15"/>
    <mergeCell ref="A11:A13"/>
    <mergeCell ref="B11:B13"/>
    <mergeCell ref="D11:D13"/>
    <mergeCell ref="C11:C13"/>
    <mergeCell ref="H59:H60"/>
    <mergeCell ref="E40:E43"/>
    <mergeCell ref="E11:E13"/>
    <mergeCell ref="G5:H5"/>
    <mergeCell ref="G55:G58"/>
    <mergeCell ref="A17:G17"/>
    <mergeCell ref="A31:G31"/>
    <mergeCell ref="D14:D15"/>
    <mergeCell ref="C14:C15"/>
    <mergeCell ref="A14:A15"/>
    <mergeCell ref="G1:H1"/>
    <mergeCell ref="G2:H2"/>
    <mergeCell ref="G3:H3"/>
    <mergeCell ref="G4:H4"/>
    <mergeCell ref="G72:G75"/>
    <mergeCell ref="D67:D70"/>
    <mergeCell ref="G59:G60"/>
    <mergeCell ref="E59:E60"/>
    <mergeCell ref="F59:F60"/>
    <mergeCell ref="E67:E70"/>
    <mergeCell ref="A84:B84"/>
    <mergeCell ref="A55:A58"/>
    <mergeCell ref="A78:G78"/>
    <mergeCell ref="A65:G65"/>
    <mergeCell ref="E61:E64"/>
    <mergeCell ref="B61:B64"/>
    <mergeCell ref="A83:G83"/>
    <mergeCell ref="C61:C64"/>
    <mergeCell ref="B67:B70"/>
    <mergeCell ref="G67:G70"/>
    <mergeCell ref="G28:G30"/>
    <mergeCell ref="A34:A36"/>
    <mergeCell ref="D59:D60"/>
    <mergeCell ref="D51:D52"/>
    <mergeCell ref="A53:G53"/>
    <mergeCell ref="C34:C36"/>
    <mergeCell ref="B49:B50"/>
    <mergeCell ref="B51:B52"/>
    <mergeCell ref="B40:B43"/>
    <mergeCell ref="A49:A50"/>
    <mergeCell ref="A22:A23"/>
    <mergeCell ref="C59:C60"/>
    <mergeCell ref="D55:D58"/>
    <mergeCell ref="D40:D43"/>
    <mergeCell ref="D22:D23"/>
    <mergeCell ref="B22:B23"/>
    <mergeCell ref="D49:D50"/>
    <mergeCell ref="B34:B36"/>
    <mergeCell ref="A38:G38"/>
    <mergeCell ref="B59:B60"/>
    <mergeCell ref="C28:C30"/>
    <mergeCell ref="D34:D36"/>
    <mergeCell ref="C22:C23"/>
    <mergeCell ref="A24:G24"/>
    <mergeCell ref="A28:A30"/>
    <mergeCell ref="E29:E30"/>
    <mergeCell ref="E34:E36"/>
    <mergeCell ref="D29:D30"/>
    <mergeCell ref="G22:G23"/>
    <mergeCell ref="E22:E23"/>
    <mergeCell ref="E76:E77"/>
    <mergeCell ref="C49:C50"/>
    <mergeCell ref="C40:C43"/>
    <mergeCell ref="E49:E50"/>
    <mergeCell ref="E55:E58"/>
    <mergeCell ref="D61:D64"/>
    <mergeCell ref="C55:C58"/>
    <mergeCell ref="C67:C70"/>
    <mergeCell ref="E72:E75"/>
    <mergeCell ref="D72:D75"/>
    <mergeCell ref="G61:G64"/>
    <mergeCell ref="G49:G50"/>
    <mergeCell ref="E51:E52"/>
    <mergeCell ref="A40:A43"/>
    <mergeCell ref="A51:A52"/>
    <mergeCell ref="A45:G45"/>
    <mergeCell ref="G51:G52"/>
    <mergeCell ref="A59:A60"/>
    <mergeCell ref="B55:B58"/>
    <mergeCell ref="D76:D77"/>
    <mergeCell ref="C51:C52"/>
    <mergeCell ref="A76:A77"/>
    <mergeCell ref="B76:B77"/>
    <mergeCell ref="C76:C77"/>
    <mergeCell ref="A61:A64"/>
    <mergeCell ref="B72:B75"/>
    <mergeCell ref="A72:A75"/>
    <mergeCell ref="C72:C75"/>
    <mergeCell ref="A67:A70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2013-08-22T07:44:03Z</cp:lastPrinted>
  <dcterms:created xsi:type="dcterms:W3CDTF">1998-12-09T13:02:10Z</dcterms:created>
  <dcterms:modified xsi:type="dcterms:W3CDTF">2013-08-22T09:29:00Z</dcterms:modified>
  <cp:category/>
  <cp:version/>
  <cp:contentType/>
  <cp:contentStatus/>
</cp:coreProperties>
</file>