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5" sheetId="1" r:id="rId1"/>
    <sheet name="Arkusz1" sheetId="2" state="hidden" r:id="rId2"/>
  </sheets>
  <definedNames>
    <definedName name="_xlnm.Print_Titles" localSheetId="0">'ZAŁ 5'!$5:$9</definedName>
  </definedNames>
  <calcPr fullCalcOnLoad="1"/>
</workbook>
</file>

<file path=xl/sharedStrings.xml><?xml version="1.0" encoding="utf-8"?>
<sst xmlns="http://schemas.openxmlformats.org/spreadsheetml/2006/main" count="202" uniqueCount="60">
  <si>
    <t>L.p.</t>
  </si>
  <si>
    <t>Urząd Gminy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</si>
  <si>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</si>
  <si>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</si>
  <si>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</si>
  <si>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</si>
  <si>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</si>
  <si>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</si>
  <si>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</si>
  <si>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</si>
  <si>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</si>
  <si>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</si>
  <si>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</si>
  <si>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</si>
  <si>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</si>
  <si>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</si>
  <si>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</si>
  <si>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</si>
  <si>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2009-2012</t>
  </si>
  <si>
    <t>Projekt: "Budowa sieci kanalizacji sanitarnej z przykanalikami do granic nieruchomości wraz z przepompowniami ścieków i zasilaniem elektrycznym przepompowni w miejscowości Michałów"</t>
  </si>
  <si>
    <t>Dział</t>
  </si>
  <si>
    <t>Rozdział</t>
  </si>
  <si>
    <t>1.</t>
  </si>
  <si>
    <t>Jednostka org. realizująca zadanie lub koordynująca program</t>
  </si>
  <si>
    <t>Działanie 7.1 Rozwój i upowszechnianie aktywnej integracji, Poddziałanie 7.1.1. Rozwój i upowszechnianie aktywnej integracji przez ośrodki pomocy społecznej</t>
  </si>
  <si>
    <t>w tym: kredyty i pożyczki zaciągane na wydatki refundowane ze środków UE</t>
  </si>
  <si>
    <t>Wydatki majątkowe:</t>
  </si>
  <si>
    <t>Wydatki bieżące:</t>
  </si>
  <si>
    <t>Ogółem wydatki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</si>
  <si>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</si>
  <si>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</si>
  <si>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</si>
  <si>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</si>
  <si>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</si>
  <si>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</si>
  <si>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</si>
  <si>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</si>
  <si>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Projekt: "e- świętokrzyskie Budowa Systemu Informacji Przestrzennej Województwa Świętokrzyskiego"</t>
  </si>
  <si>
    <t>%</t>
  </si>
  <si>
    <t>Załącznik Nr 5</t>
  </si>
  <si>
    <t>Wydatki na programy i projekty realizowane ze środków pochodzących z budżetu Unii Europejskiej oraz innych źródeł zagranicznych, niepodlegających zwrotowi na 2012 rok</t>
  </si>
  <si>
    <t>Plan wydatków w roku budżetowym 2012</t>
  </si>
  <si>
    <t>Wykonanie w   2012 r.</t>
  </si>
  <si>
    <t>Oś 3 Jakość życia na obszarach wiejskich i zróżnicowanie gospodarki wiejskiej</t>
  </si>
  <si>
    <t>Działanie 321 :Podstawowe usługi dla gospodarki i ludności wiejskiej</t>
  </si>
  <si>
    <t>Działanie 313,322,323 "Odnowa i rozwój wsi"</t>
  </si>
  <si>
    <t>na lata 2007-2013</t>
  </si>
  <si>
    <t xml:space="preserve">Projekt:Nad Żarnówką budowa i przystosowanie infrastruktury na potrzeby agroturystyki w Michałowie, gm. Skarżysko Kościelne </t>
  </si>
  <si>
    <t>Priorytet V. Dobre rządzenie</t>
  </si>
  <si>
    <t>Działanie 5.2. Modernizacja zarządzania w administracji samorządowej Programu Operacyjnego Kapitał Ludzki</t>
  </si>
  <si>
    <t>Projekt: "LIDER w samorządzie"</t>
  </si>
  <si>
    <t>2012-2014</t>
  </si>
  <si>
    <t>Projekt: "Uczymy się i rozwijamy z indywidualizacją"</t>
  </si>
  <si>
    <t>2012-2013</t>
  </si>
  <si>
    <t>Działanie 413 "Wdrażanie lokalnych strategii rozwoju". Oś 4 "Leader"</t>
  </si>
  <si>
    <t>Projekt:"Pamięć o przodkach to nasz wspólny obowiązek - remont pomnika pamięci pomordowanych przez hitlerowców mieszkańców Skarżyska Kościelnego z funkcjonalnym zagospodarowaniem terenu"</t>
  </si>
  <si>
    <t>2012-2012</t>
  </si>
  <si>
    <t>Projekt:"Renowacja przydrożnej kapliczki w miejscowości Lipowe Pole Skarbowe wraz z zagospodarowaniem przestrzeni wokół"</t>
  </si>
  <si>
    <t>Projekt:"Zakup instrumentów muzycznych dla zespołu wokalno - instrumentalnego"</t>
  </si>
  <si>
    <t>Działanie 9.1. Wyrównywanie szans edukacyjnych i zapewnienie wysokiej jakosci usług edukacyjnych  świadczonych w systemie oświaty                                                                 Poddziałanie 9.1.2 Wyrównywanie szans edukacyjnych uczniów z grup o utrudnionym dostepie do edukacji oraz zmniejszanie róznic w jakości usług edukacyjnych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</si>
</sst>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0.000%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6"/>
      <name val="Times New Roman CE"/>
      <family val="1"/>
    </font>
    <font>
      <sz val="10"/>
      <color indexed="10"/>
      <name val="Times New Roman CE"/>
      <family val="1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 CE"/>
      <family val="0"/>
    </font>
    <font>
      <b/>
      <sz val="9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" fontId="2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9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0" fontId="28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 quotePrefix="1">
      <alignment wrapText="1"/>
    </xf>
    <xf numFmtId="0" fontId="4" fillId="0" borderId="11" xfId="0" applyFont="1" applyBorder="1" applyAlignment="1">
      <alignment wrapText="1"/>
    </xf>
    <xf numFmtId="10" fontId="28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8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 vertical="center" wrapText="1"/>
    </xf>
    <xf numFmtId="0" fontId="28" fillId="0" borderId="14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4" fillId="0" borderId="11" xfId="0" applyFont="1" applyBorder="1" applyAlignment="1" quotePrefix="1">
      <alignment wrapText="1"/>
    </xf>
    <xf numFmtId="0" fontId="28" fillId="0" borderId="13" xfId="0" applyFont="1" applyBorder="1" applyAlignment="1">
      <alignment/>
    </xf>
    <xf numFmtId="4" fontId="28" fillId="0" borderId="15" xfId="0" applyNumberFormat="1" applyFont="1" applyBorder="1" applyAlignment="1">
      <alignment/>
    </xf>
    <xf numFmtId="0" fontId="28" fillId="0" borderId="11" xfId="0" applyFont="1" applyBorder="1" applyAlignment="1">
      <alignment wrapText="1"/>
    </xf>
    <xf numFmtId="0" fontId="4" fillId="0" borderId="0" xfId="0" applyFont="1" applyAlignment="1">
      <alignment/>
    </xf>
    <xf numFmtId="4" fontId="4" fillId="0" borderId="16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4" fontId="29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0" fontId="29" fillId="0" borderId="17" xfId="0" applyNumberFormat="1" applyFont="1" applyBorder="1" applyAlignment="1">
      <alignment/>
    </xf>
    <xf numFmtId="4" fontId="30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3">
      <selection activeCell="K140" sqref="K140"/>
    </sheetView>
  </sheetViews>
  <sheetFormatPr defaultColWidth="9.00390625" defaultRowHeight="12.75"/>
  <cols>
    <col min="1" max="1" width="3.625" style="1" customWidth="1"/>
    <col min="2" max="2" width="39.00390625" style="1" customWidth="1"/>
    <col min="3" max="3" width="8.125" style="1" customWidth="1"/>
    <col min="4" max="4" width="9.375" style="1" customWidth="1"/>
    <col min="5" max="5" width="4.375" style="1" customWidth="1"/>
    <col min="6" max="6" width="6.875" style="1" customWidth="1"/>
    <col min="7" max="7" width="21.125" style="1" customWidth="1"/>
    <col min="8" max="8" width="11.125" style="4" customWidth="1"/>
    <col min="9" max="9" width="11.75390625" style="4" customWidth="1"/>
    <col min="10" max="10" width="11.375" style="15" customWidth="1"/>
    <col min="11" max="11" width="7.875" style="11" customWidth="1"/>
    <col min="12" max="16384" width="9.125" style="1" customWidth="1"/>
  </cols>
  <sheetData>
    <row r="1" spans="8:11" s="2" customFormat="1" ht="12" hidden="1">
      <c r="H1" s="3"/>
      <c r="I1" s="3"/>
      <c r="J1" s="13"/>
      <c r="K1" s="14"/>
    </row>
    <row r="2" spans="8:11" s="2" customFormat="1" ht="12" hidden="1">
      <c r="H2" s="3"/>
      <c r="I2" s="3"/>
      <c r="J2" s="13"/>
      <c r="K2" s="14"/>
    </row>
    <row r="3" spans="8:11" s="2" customFormat="1" ht="12.75">
      <c r="H3" s="3"/>
      <c r="I3" s="10"/>
      <c r="J3" s="61" t="s">
        <v>39</v>
      </c>
      <c r="K3" s="61"/>
    </row>
    <row r="4" spans="8:11" s="2" customFormat="1" ht="12">
      <c r="H4" s="3"/>
      <c r="I4" s="3"/>
      <c r="J4" s="13"/>
      <c r="K4" s="14"/>
    </row>
    <row r="5" spans="1:11" s="5" customFormat="1" ht="25.5" customHeight="1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ht="18.75" customHeight="1"/>
    <row r="7" spans="1:11" s="45" customFormat="1" ht="48" customHeight="1">
      <c r="A7" s="63" t="s">
        <v>0</v>
      </c>
      <c r="B7" s="63" t="s">
        <v>2</v>
      </c>
      <c r="C7" s="63" t="s">
        <v>3</v>
      </c>
      <c r="D7" s="63" t="s">
        <v>23</v>
      </c>
      <c r="E7" s="63" t="s">
        <v>20</v>
      </c>
      <c r="F7" s="63" t="s">
        <v>21</v>
      </c>
      <c r="G7" s="65" t="s">
        <v>4</v>
      </c>
      <c r="H7" s="66"/>
      <c r="I7" s="67" t="s">
        <v>41</v>
      </c>
      <c r="J7" s="67" t="s">
        <v>42</v>
      </c>
      <c r="K7" s="71" t="s">
        <v>38</v>
      </c>
    </row>
    <row r="8" spans="1:11" s="45" customFormat="1" ht="28.5" customHeight="1">
      <c r="A8" s="64"/>
      <c r="B8" s="64"/>
      <c r="C8" s="64"/>
      <c r="D8" s="64"/>
      <c r="E8" s="64"/>
      <c r="F8" s="64"/>
      <c r="G8" s="53" t="s">
        <v>5</v>
      </c>
      <c r="H8" s="54" t="s">
        <v>6</v>
      </c>
      <c r="I8" s="68"/>
      <c r="J8" s="68"/>
      <c r="K8" s="72"/>
    </row>
    <row r="9" spans="1:11" s="6" customFormat="1" ht="18" customHeight="1">
      <c r="A9" s="7">
        <v>1</v>
      </c>
      <c r="B9" s="7">
        <v>2</v>
      </c>
      <c r="C9" s="7">
        <v>3</v>
      </c>
      <c r="D9" s="8">
        <v>4</v>
      </c>
      <c r="E9" s="7">
        <v>5</v>
      </c>
      <c r="F9" s="8">
        <v>6</v>
      </c>
      <c r="G9" s="7">
        <v>7</v>
      </c>
      <c r="H9" s="9">
        <v>8</v>
      </c>
      <c r="I9" s="9">
        <v>9</v>
      </c>
      <c r="J9" s="55">
        <v>10</v>
      </c>
      <c r="K9" s="56">
        <v>11</v>
      </c>
    </row>
    <row r="10" spans="1:11" s="11" customFormat="1" ht="36" customHeight="1">
      <c r="A10" s="16" t="s">
        <v>22</v>
      </c>
      <c r="B10" s="12" t="s">
        <v>16</v>
      </c>
      <c r="C10" s="16" t="s">
        <v>18</v>
      </c>
      <c r="D10" s="12" t="s">
        <v>1</v>
      </c>
      <c r="E10" s="17">
        <v>10</v>
      </c>
      <c r="F10" s="18">
        <v>1010</v>
      </c>
      <c r="G10" s="19" t="s">
        <v>7</v>
      </c>
      <c r="H10" s="20">
        <f>SUM(H11,H17)</f>
        <v>2961837.56</v>
      </c>
      <c r="I10" s="20">
        <f>SUM(I11,I17)</f>
        <v>1620419.78</v>
      </c>
      <c r="J10" s="32">
        <f>SUM(J11,J17)</f>
        <v>1500770.87</v>
      </c>
      <c r="K10" s="57">
        <f>(J10/I10)</f>
        <v>0.9261617813626047</v>
      </c>
    </row>
    <row r="11" spans="1:11" s="11" customFormat="1" ht="22.5" customHeight="1">
      <c r="A11" s="22"/>
      <c r="B11" s="23" t="s">
        <v>43</v>
      </c>
      <c r="C11" s="22"/>
      <c r="D11" s="22"/>
      <c r="E11" s="22"/>
      <c r="F11" s="22"/>
      <c r="G11" s="24" t="s">
        <v>27</v>
      </c>
      <c r="H11" s="25">
        <f>SUM(H12:H14)</f>
        <v>0</v>
      </c>
      <c r="I11" s="25">
        <f>SUM(I12:I14)</f>
        <v>0</v>
      </c>
      <c r="J11" s="47">
        <v>0</v>
      </c>
      <c r="K11" s="57">
        <v>0</v>
      </c>
    </row>
    <row r="12" spans="1:11" s="11" customFormat="1" ht="20.25" customHeight="1">
      <c r="A12" s="22"/>
      <c r="B12" s="23" t="s">
        <v>44</v>
      </c>
      <c r="C12" s="22"/>
      <c r="D12" s="22"/>
      <c r="E12" s="22"/>
      <c r="F12" s="22"/>
      <c r="G12" s="27" t="s">
        <v>8</v>
      </c>
      <c r="H12" s="25"/>
      <c r="I12" s="25"/>
      <c r="J12" s="47"/>
      <c r="K12" s="57"/>
    </row>
    <row r="13" spans="1:11" s="11" customFormat="1" ht="11.25" customHeight="1">
      <c r="A13" s="22"/>
      <c r="B13" s="69" t="s">
        <v>19</v>
      </c>
      <c r="C13" s="22"/>
      <c r="D13" s="22"/>
      <c r="E13" s="22"/>
      <c r="F13" s="22"/>
      <c r="G13" s="27" t="s">
        <v>9</v>
      </c>
      <c r="H13" s="25"/>
      <c r="I13" s="25"/>
      <c r="J13" s="47"/>
      <c r="K13" s="57"/>
    </row>
    <row r="14" spans="1:11" s="11" customFormat="1" ht="22.5">
      <c r="A14" s="22"/>
      <c r="B14" s="70"/>
      <c r="C14" s="22"/>
      <c r="D14" s="22"/>
      <c r="E14" s="22"/>
      <c r="F14" s="22"/>
      <c r="G14" s="29" t="s">
        <v>10</v>
      </c>
      <c r="H14" s="25"/>
      <c r="I14" s="25"/>
      <c r="J14" s="47"/>
      <c r="K14" s="57"/>
    </row>
    <row r="15" spans="1:11" s="11" customFormat="1" ht="7.5" customHeight="1">
      <c r="A15" s="22"/>
      <c r="B15" s="70"/>
      <c r="C15" s="22"/>
      <c r="D15" s="22"/>
      <c r="E15" s="22"/>
      <c r="F15" s="22"/>
      <c r="G15" s="30"/>
      <c r="H15" s="25"/>
      <c r="I15" s="25"/>
      <c r="J15" s="47"/>
      <c r="K15" s="57"/>
    </row>
    <row r="16" spans="1:11" s="11" customFormat="1" ht="9" customHeight="1">
      <c r="A16" s="22"/>
      <c r="B16" s="70"/>
      <c r="C16" s="22"/>
      <c r="D16" s="22"/>
      <c r="E16" s="22"/>
      <c r="F16" s="22"/>
      <c r="G16" s="30"/>
      <c r="H16" s="25"/>
      <c r="I16" s="25"/>
      <c r="J16" s="47"/>
      <c r="K16" s="57"/>
    </row>
    <row r="17" spans="1:11" s="11" customFormat="1" ht="12.75">
      <c r="A17" s="22"/>
      <c r="B17" s="70"/>
      <c r="C17" s="22"/>
      <c r="D17" s="22"/>
      <c r="E17" s="22"/>
      <c r="F17" s="22"/>
      <c r="G17" s="24" t="s">
        <v>26</v>
      </c>
      <c r="H17" s="25">
        <f>SUM(H18:H20)</f>
        <v>2961837.56</v>
      </c>
      <c r="I17" s="25">
        <f>SUM(I18:I20)</f>
        <v>1620419.78</v>
      </c>
      <c r="J17" s="34">
        <f>SUM(J18:J20)</f>
        <v>1500770.87</v>
      </c>
      <c r="K17" s="57">
        <f>(J17/I17)</f>
        <v>0.9261617813626047</v>
      </c>
    </row>
    <row r="18" spans="1:11" s="11" customFormat="1" ht="12.75">
      <c r="A18" s="22"/>
      <c r="B18" s="70"/>
      <c r="C18" s="22"/>
      <c r="D18" s="22"/>
      <c r="E18" s="22"/>
      <c r="F18" s="22"/>
      <c r="G18" s="27" t="s">
        <v>8</v>
      </c>
      <c r="H18" s="25">
        <v>1264038</v>
      </c>
      <c r="I18" s="25">
        <v>719371.22</v>
      </c>
      <c r="J18" s="47">
        <v>599722.31</v>
      </c>
      <c r="K18" s="57">
        <f>(J18/I18)</f>
        <v>0.8336757064037119</v>
      </c>
    </row>
    <row r="19" spans="1:11" s="11" customFormat="1" ht="12.75">
      <c r="A19" s="22"/>
      <c r="B19" s="70"/>
      <c r="C19" s="22"/>
      <c r="D19" s="22"/>
      <c r="E19" s="22"/>
      <c r="F19" s="22"/>
      <c r="G19" s="27" t="s">
        <v>9</v>
      </c>
      <c r="H19" s="25"/>
      <c r="I19" s="25"/>
      <c r="J19" s="26"/>
      <c r="K19" s="21"/>
    </row>
    <row r="20" spans="1:11" s="11" customFormat="1" ht="22.5">
      <c r="A20" s="22"/>
      <c r="B20" s="70"/>
      <c r="C20" s="22"/>
      <c r="D20" s="22"/>
      <c r="E20" s="22"/>
      <c r="F20" s="22"/>
      <c r="G20" s="29" t="s">
        <v>10</v>
      </c>
      <c r="H20" s="25">
        <v>1697799.56</v>
      </c>
      <c r="I20" s="25">
        <v>901048.56</v>
      </c>
      <c r="J20" s="47">
        <v>901048.56</v>
      </c>
      <c r="K20" s="57">
        <f>(J20/I20)</f>
        <v>1</v>
      </c>
    </row>
    <row r="21" spans="1:11" s="11" customFormat="1" ht="38.25" customHeight="1">
      <c r="A21" s="22"/>
      <c r="B21" s="70"/>
      <c r="C21" s="22"/>
      <c r="D21" s="22"/>
      <c r="E21" s="22"/>
      <c r="F21" s="22"/>
      <c r="G21" s="30" t="s">
        <v>25</v>
      </c>
      <c r="H21" s="25">
        <v>1697799.56</v>
      </c>
      <c r="I21" s="25">
        <v>901048.56</v>
      </c>
      <c r="J21" s="47">
        <v>901048.56</v>
      </c>
      <c r="K21" s="58">
        <f>(J21/I21)</f>
        <v>1</v>
      </c>
    </row>
    <row r="22" spans="1:11" s="11" customFormat="1" ht="18" customHeight="1">
      <c r="A22" s="16">
        <v>2</v>
      </c>
      <c r="B22" s="12" t="s">
        <v>33</v>
      </c>
      <c r="C22" s="16" t="s">
        <v>29</v>
      </c>
      <c r="D22" s="63" t="s">
        <v>1</v>
      </c>
      <c r="E22" s="17">
        <v>10</v>
      </c>
      <c r="F22" s="18">
        <v>1041</v>
      </c>
      <c r="G22" s="16" t="s">
        <v>7</v>
      </c>
      <c r="H22" s="32">
        <f>SUM(H23,H28)</f>
        <v>322362</v>
      </c>
      <c r="I22" s="32">
        <f>SUM(I23,I28)</f>
        <v>315668</v>
      </c>
      <c r="J22" s="32">
        <f>SUM(J23,J28)</f>
        <v>302647.92</v>
      </c>
      <c r="K22" s="57">
        <f>J22/I22</f>
        <v>0.9587538806594269</v>
      </c>
    </row>
    <row r="23" spans="1:11" s="11" customFormat="1" ht="10.5" customHeight="1">
      <c r="A23" s="22"/>
      <c r="B23" s="23" t="s">
        <v>46</v>
      </c>
      <c r="C23" s="33"/>
      <c r="D23" s="73"/>
      <c r="E23" s="33"/>
      <c r="F23" s="33"/>
      <c r="G23" s="22" t="s">
        <v>27</v>
      </c>
      <c r="H23" s="34">
        <f>SUM(H24:H26)</f>
        <v>0</v>
      </c>
      <c r="I23" s="34">
        <f>SUM(I24:I26)</f>
        <v>0</v>
      </c>
      <c r="J23" s="47">
        <v>0</v>
      </c>
      <c r="K23" s="57">
        <v>0</v>
      </c>
    </row>
    <row r="24" spans="1:11" s="11" customFormat="1" ht="12.75">
      <c r="A24" s="22"/>
      <c r="B24" s="23" t="s">
        <v>45</v>
      </c>
      <c r="C24" s="33"/>
      <c r="D24" s="73"/>
      <c r="E24" s="33"/>
      <c r="F24" s="33"/>
      <c r="G24" s="35" t="s">
        <v>8</v>
      </c>
      <c r="H24" s="34">
        <v>0</v>
      </c>
      <c r="I24" s="34">
        <v>0</v>
      </c>
      <c r="J24" s="47">
        <v>0</v>
      </c>
      <c r="K24" s="57">
        <v>0</v>
      </c>
    </row>
    <row r="25" spans="1:11" s="11" customFormat="1" ht="32.25" customHeight="1">
      <c r="A25" s="36"/>
      <c r="B25" s="37" t="s">
        <v>47</v>
      </c>
      <c r="C25" s="38"/>
      <c r="D25" s="73"/>
      <c r="E25" s="33"/>
      <c r="F25" s="33"/>
      <c r="G25" s="35" t="s">
        <v>9</v>
      </c>
      <c r="H25" s="34"/>
      <c r="I25" s="34"/>
      <c r="J25" s="47"/>
      <c r="K25" s="57"/>
    </row>
    <row r="26" spans="1:11" s="11" customFormat="1" ht="22.5">
      <c r="A26" s="33"/>
      <c r="B26" s="39"/>
      <c r="C26" s="40"/>
      <c r="D26" s="33"/>
      <c r="E26" s="33"/>
      <c r="F26" s="33"/>
      <c r="G26" s="41" t="s">
        <v>10</v>
      </c>
      <c r="H26" s="34">
        <v>0</v>
      </c>
      <c r="I26" s="34">
        <v>0</v>
      </c>
      <c r="J26" s="47">
        <v>0</v>
      </c>
      <c r="K26" s="57">
        <v>0</v>
      </c>
    </row>
    <row r="27" spans="1:11" s="11" customFormat="1" ht="1.5" customHeight="1" hidden="1">
      <c r="A27" s="33"/>
      <c r="B27" s="39"/>
      <c r="C27" s="33"/>
      <c r="D27" s="33"/>
      <c r="E27" s="33"/>
      <c r="F27" s="33"/>
      <c r="G27" s="23"/>
      <c r="H27" s="34"/>
      <c r="I27" s="34"/>
      <c r="J27" s="47"/>
      <c r="K27" s="57" t="e">
        <f>J27/I27</f>
        <v>#DIV/0!</v>
      </c>
    </row>
    <row r="28" spans="1:11" s="11" customFormat="1" ht="11.25" customHeight="1">
      <c r="A28" s="33"/>
      <c r="B28" s="33"/>
      <c r="C28" s="33"/>
      <c r="D28" s="33"/>
      <c r="E28" s="33"/>
      <c r="F28" s="33"/>
      <c r="G28" s="22" t="s">
        <v>26</v>
      </c>
      <c r="H28" s="34">
        <f>SUM(H29:H31)</f>
        <v>322362</v>
      </c>
      <c r="I28" s="34">
        <f>SUM(I29:I31)</f>
        <v>315668</v>
      </c>
      <c r="J28" s="34">
        <f>SUM(J29:J31)</f>
        <v>302647.92</v>
      </c>
      <c r="K28" s="57">
        <f>J28/I28</f>
        <v>0.9587538806594269</v>
      </c>
    </row>
    <row r="29" spans="1:11" s="11" customFormat="1" ht="12.75">
      <c r="A29" s="33"/>
      <c r="B29" s="33"/>
      <c r="C29" s="33"/>
      <c r="D29" s="33"/>
      <c r="E29" s="33"/>
      <c r="F29" s="33"/>
      <c r="G29" s="35" t="s">
        <v>8</v>
      </c>
      <c r="H29" s="34">
        <v>138246</v>
      </c>
      <c r="I29" s="34">
        <v>131552</v>
      </c>
      <c r="J29" s="47">
        <v>127891.45</v>
      </c>
      <c r="K29" s="57">
        <f>J29/I29</f>
        <v>0.972174121260034</v>
      </c>
    </row>
    <row r="30" spans="1:11" s="11" customFormat="1" ht="12" customHeight="1">
      <c r="A30" s="33"/>
      <c r="B30" s="33"/>
      <c r="C30" s="33"/>
      <c r="D30" s="33"/>
      <c r="E30" s="33"/>
      <c r="F30" s="33"/>
      <c r="G30" s="35" t="s">
        <v>9</v>
      </c>
      <c r="H30" s="34"/>
      <c r="I30" s="34"/>
      <c r="J30" s="26"/>
      <c r="K30" s="21"/>
    </row>
    <row r="31" spans="1:11" s="11" customFormat="1" ht="21.75" customHeight="1">
      <c r="A31" s="33"/>
      <c r="B31" s="33"/>
      <c r="C31" s="33"/>
      <c r="D31" s="33"/>
      <c r="E31" s="33"/>
      <c r="F31" s="33"/>
      <c r="G31" s="41" t="s">
        <v>10</v>
      </c>
      <c r="H31" s="34">
        <v>184116</v>
      </c>
      <c r="I31" s="34">
        <v>184116</v>
      </c>
      <c r="J31" s="47">
        <v>174756.47</v>
      </c>
      <c r="K31" s="57">
        <f>J31/I31</f>
        <v>0.9491650372591193</v>
      </c>
    </row>
    <row r="32" spans="1:11" s="11" customFormat="1" ht="34.5" customHeight="1">
      <c r="A32" s="33"/>
      <c r="B32" s="33"/>
      <c r="C32" s="42"/>
      <c r="D32" s="33"/>
      <c r="E32" s="33"/>
      <c r="F32" s="33"/>
      <c r="G32" s="23" t="s">
        <v>25</v>
      </c>
      <c r="H32" s="34"/>
      <c r="I32" s="34"/>
      <c r="J32" s="43"/>
      <c r="K32" s="31"/>
    </row>
    <row r="33" spans="1:11" s="11" customFormat="1" ht="23.25" customHeight="1">
      <c r="A33" s="16">
        <v>3</v>
      </c>
      <c r="B33" s="12" t="s">
        <v>17</v>
      </c>
      <c r="C33" s="16" t="s">
        <v>29</v>
      </c>
      <c r="D33" s="12" t="s">
        <v>1</v>
      </c>
      <c r="E33" s="16">
        <v>720</v>
      </c>
      <c r="F33" s="16">
        <v>72095</v>
      </c>
      <c r="G33" s="16" t="s">
        <v>7</v>
      </c>
      <c r="H33" s="32">
        <f>SUM(H34,H38)</f>
        <v>84967.67</v>
      </c>
      <c r="I33" s="32">
        <f>SUM(I34,I38)</f>
        <v>84967.67</v>
      </c>
      <c r="J33" s="46">
        <v>0</v>
      </c>
      <c r="K33" s="57">
        <f>J33/I33</f>
        <v>0</v>
      </c>
    </row>
    <row r="34" spans="1:11" s="11" customFormat="1" ht="33.75" customHeight="1">
      <c r="A34" s="33"/>
      <c r="B34" s="23" t="s">
        <v>34</v>
      </c>
      <c r="C34" s="33"/>
      <c r="D34" s="44"/>
      <c r="E34" s="33"/>
      <c r="F34" s="33"/>
      <c r="G34" s="22" t="s">
        <v>27</v>
      </c>
      <c r="H34" s="34">
        <f>SUM(H35:H37)</f>
        <v>0</v>
      </c>
      <c r="I34" s="34">
        <f>SUM(I35:I37)</f>
        <v>0</v>
      </c>
      <c r="J34" s="47">
        <v>0</v>
      </c>
      <c r="K34" s="57">
        <v>0</v>
      </c>
    </row>
    <row r="35" spans="1:11" s="11" customFormat="1" ht="22.5">
      <c r="A35" s="33"/>
      <c r="B35" s="23" t="s">
        <v>35</v>
      </c>
      <c r="C35" s="33"/>
      <c r="D35" s="44"/>
      <c r="E35" s="33"/>
      <c r="F35" s="33"/>
      <c r="G35" s="35" t="s">
        <v>8</v>
      </c>
      <c r="H35" s="34"/>
      <c r="I35" s="34"/>
      <c r="J35" s="47"/>
      <c r="K35" s="57"/>
    </row>
    <row r="36" spans="1:11" s="11" customFormat="1" ht="22.5" customHeight="1">
      <c r="A36" s="33"/>
      <c r="B36" s="23" t="s">
        <v>37</v>
      </c>
      <c r="C36" s="33"/>
      <c r="D36" s="44"/>
      <c r="E36" s="33"/>
      <c r="F36" s="33"/>
      <c r="G36" s="35" t="s">
        <v>9</v>
      </c>
      <c r="H36" s="34"/>
      <c r="I36" s="34"/>
      <c r="J36" s="47"/>
      <c r="K36" s="57"/>
    </row>
    <row r="37" spans="1:11" s="11" customFormat="1" ht="23.25" customHeight="1">
      <c r="A37" s="40"/>
      <c r="B37" s="40"/>
      <c r="C37" s="40"/>
      <c r="D37" s="40"/>
      <c r="E37" s="40"/>
      <c r="F37" s="40"/>
      <c r="G37" s="41" t="s">
        <v>10</v>
      </c>
      <c r="H37" s="34"/>
      <c r="I37" s="34"/>
      <c r="J37" s="47"/>
      <c r="K37" s="57"/>
    </row>
    <row r="38" spans="1:11" s="11" customFormat="1" ht="12.75">
      <c r="A38" s="33"/>
      <c r="B38" s="33"/>
      <c r="C38" s="33"/>
      <c r="D38" s="33"/>
      <c r="E38" s="33"/>
      <c r="F38" s="33"/>
      <c r="G38" s="22" t="s">
        <v>26</v>
      </c>
      <c r="H38" s="34">
        <f>SUM(H39:H41)</f>
        <v>84967.67</v>
      </c>
      <c r="I38" s="34">
        <f>SUM(I39:I41)</f>
        <v>84967.67</v>
      </c>
      <c r="J38" s="47">
        <v>0</v>
      </c>
      <c r="K38" s="57">
        <f>J38/I38</f>
        <v>0</v>
      </c>
    </row>
    <row r="39" spans="1:11" s="11" customFormat="1" ht="12.75">
      <c r="A39" s="33"/>
      <c r="B39" s="33"/>
      <c r="C39" s="33"/>
      <c r="D39" s="33"/>
      <c r="E39" s="33"/>
      <c r="F39" s="33"/>
      <c r="G39" s="35" t="s">
        <v>8</v>
      </c>
      <c r="H39" s="34">
        <v>19882.7</v>
      </c>
      <c r="I39" s="34">
        <v>19882.7</v>
      </c>
      <c r="J39" s="47">
        <v>0</v>
      </c>
      <c r="K39" s="57">
        <f>J39/I39</f>
        <v>0</v>
      </c>
    </row>
    <row r="40" spans="1:11" s="11" customFormat="1" ht="12.75">
      <c r="A40" s="33"/>
      <c r="B40" s="33"/>
      <c r="C40" s="33"/>
      <c r="D40" s="33"/>
      <c r="E40" s="33"/>
      <c r="F40" s="33"/>
      <c r="G40" s="35" t="s">
        <v>9</v>
      </c>
      <c r="H40" s="34"/>
      <c r="I40" s="34"/>
      <c r="J40" s="47"/>
      <c r="K40" s="57"/>
    </row>
    <row r="41" spans="1:11" s="11" customFormat="1" ht="22.5">
      <c r="A41" s="33"/>
      <c r="B41" s="33"/>
      <c r="C41" s="33"/>
      <c r="D41" s="33"/>
      <c r="E41" s="33"/>
      <c r="F41" s="33"/>
      <c r="G41" s="41" t="s">
        <v>10</v>
      </c>
      <c r="H41" s="34">
        <v>65084.97</v>
      </c>
      <c r="I41" s="34">
        <v>65084.97</v>
      </c>
      <c r="J41" s="47">
        <v>0</v>
      </c>
      <c r="K41" s="57">
        <f>J41/I41</f>
        <v>0</v>
      </c>
    </row>
    <row r="42" spans="1:11" s="11" customFormat="1" ht="33.75">
      <c r="A42" s="33"/>
      <c r="B42" s="33"/>
      <c r="C42" s="33"/>
      <c r="D42" s="33"/>
      <c r="E42" s="33"/>
      <c r="F42" s="33"/>
      <c r="G42" s="23" t="s">
        <v>25</v>
      </c>
      <c r="H42" s="34"/>
      <c r="I42" s="34"/>
      <c r="J42" s="59"/>
      <c r="K42" s="58"/>
    </row>
    <row r="43" spans="1:11" s="11" customFormat="1" ht="26.25" customHeight="1">
      <c r="A43" s="16">
        <v>4</v>
      </c>
      <c r="B43" s="12" t="s">
        <v>17</v>
      </c>
      <c r="C43" s="16" t="s">
        <v>29</v>
      </c>
      <c r="D43" s="12" t="s">
        <v>1</v>
      </c>
      <c r="E43" s="16">
        <v>720</v>
      </c>
      <c r="F43" s="16">
        <v>72095</v>
      </c>
      <c r="G43" s="16" t="s">
        <v>7</v>
      </c>
      <c r="H43" s="32">
        <f>SUM(H44,H48)</f>
        <v>88286.2</v>
      </c>
      <c r="I43" s="32">
        <f>SUM(I44,I48)</f>
        <v>79746.2</v>
      </c>
      <c r="J43" s="46">
        <v>0</v>
      </c>
      <c r="K43" s="57">
        <f>J43/I43</f>
        <v>0</v>
      </c>
    </row>
    <row r="44" spans="1:11" s="11" customFormat="1" ht="34.5" customHeight="1">
      <c r="A44" s="33"/>
      <c r="B44" s="23" t="s">
        <v>34</v>
      </c>
      <c r="C44" s="33"/>
      <c r="D44" s="44"/>
      <c r="E44" s="33"/>
      <c r="F44" s="33"/>
      <c r="G44" s="22" t="s">
        <v>27</v>
      </c>
      <c r="H44" s="34">
        <f>SUM(H45:H47)</f>
        <v>0</v>
      </c>
      <c r="I44" s="34">
        <f>SUM(I45:I47)</f>
        <v>0</v>
      </c>
      <c r="J44" s="47">
        <v>0</v>
      </c>
      <c r="K44" s="57">
        <v>0</v>
      </c>
    </row>
    <row r="45" spans="1:11" s="11" customFormat="1" ht="22.5">
      <c r="A45" s="33"/>
      <c r="B45" s="23" t="s">
        <v>35</v>
      </c>
      <c r="C45" s="33"/>
      <c r="D45" s="44"/>
      <c r="E45" s="33"/>
      <c r="F45" s="33"/>
      <c r="G45" s="35" t="s">
        <v>8</v>
      </c>
      <c r="H45" s="34"/>
      <c r="I45" s="34"/>
      <c r="J45" s="47"/>
      <c r="K45" s="57"/>
    </row>
    <row r="46" spans="1:11" s="11" customFormat="1" ht="22.5">
      <c r="A46" s="33"/>
      <c r="B46" s="23" t="s">
        <v>36</v>
      </c>
      <c r="C46" s="33"/>
      <c r="D46" s="44"/>
      <c r="E46" s="33"/>
      <c r="F46" s="33"/>
      <c r="G46" s="35" t="s">
        <v>9</v>
      </c>
      <c r="H46" s="34"/>
      <c r="I46" s="34"/>
      <c r="J46" s="47"/>
      <c r="K46" s="57"/>
    </row>
    <row r="47" spans="1:11" s="11" customFormat="1" ht="22.5">
      <c r="A47" s="40"/>
      <c r="B47" s="40"/>
      <c r="C47" s="40"/>
      <c r="D47" s="40"/>
      <c r="E47" s="40"/>
      <c r="F47" s="40"/>
      <c r="G47" s="41" t="s">
        <v>10</v>
      </c>
      <c r="H47" s="34"/>
      <c r="I47" s="34"/>
      <c r="J47" s="47"/>
      <c r="K47" s="57"/>
    </row>
    <row r="48" spans="1:11" s="11" customFormat="1" ht="12.75">
      <c r="A48" s="33"/>
      <c r="B48" s="33"/>
      <c r="C48" s="33"/>
      <c r="D48" s="33"/>
      <c r="E48" s="33"/>
      <c r="F48" s="33"/>
      <c r="G48" s="22" t="s">
        <v>26</v>
      </c>
      <c r="H48" s="34">
        <f>SUM(H49:H51)</f>
        <v>88286.2</v>
      </c>
      <c r="I48" s="34">
        <f>SUM(I49:I51)</f>
        <v>79746.2</v>
      </c>
      <c r="J48" s="47">
        <v>0</v>
      </c>
      <c r="K48" s="57">
        <f>J48/I48</f>
        <v>0</v>
      </c>
    </row>
    <row r="49" spans="1:11" s="11" customFormat="1" ht="12.75">
      <c r="A49" s="33"/>
      <c r="B49" s="33"/>
      <c r="C49" s="33"/>
      <c r="D49" s="33"/>
      <c r="E49" s="33"/>
      <c r="F49" s="33"/>
      <c r="G49" s="35" t="s">
        <v>8</v>
      </c>
      <c r="H49" s="34">
        <v>22476.23</v>
      </c>
      <c r="I49" s="34">
        <v>13936.23</v>
      </c>
      <c r="J49" s="47">
        <v>0</v>
      </c>
      <c r="K49" s="57">
        <f>J49/I49</f>
        <v>0</v>
      </c>
    </row>
    <row r="50" spans="1:11" s="11" customFormat="1" ht="12.75">
      <c r="A50" s="33"/>
      <c r="B50" s="33"/>
      <c r="C50" s="33"/>
      <c r="D50" s="33"/>
      <c r="E50" s="33"/>
      <c r="F50" s="33"/>
      <c r="G50" s="35" t="s">
        <v>9</v>
      </c>
      <c r="H50" s="34"/>
      <c r="I50" s="34"/>
      <c r="J50" s="47"/>
      <c r="K50" s="57"/>
    </row>
    <row r="51" spans="1:11" s="11" customFormat="1" ht="22.5">
      <c r="A51" s="33"/>
      <c r="B51" s="33"/>
      <c r="C51" s="33"/>
      <c r="D51" s="33"/>
      <c r="E51" s="33"/>
      <c r="F51" s="33"/>
      <c r="G51" s="41" t="s">
        <v>10</v>
      </c>
      <c r="H51" s="34">
        <v>65809.97</v>
      </c>
      <c r="I51" s="34">
        <v>65809.97</v>
      </c>
      <c r="J51" s="47">
        <v>0</v>
      </c>
      <c r="K51" s="57">
        <f>J51/I51</f>
        <v>0</v>
      </c>
    </row>
    <row r="52" spans="1:11" s="11" customFormat="1" ht="33.75">
      <c r="A52" s="33"/>
      <c r="B52" s="33"/>
      <c r="C52" s="33"/>
      <c r="D52" s="33"/>
      <c r="E52" s="33"/>
      <c r="F52" s="33"/>
      <c r="G52" s="23" t="s">
        <v>25</v>
      </c>
      <c r="H52" s="34"/>
      <c r="I52" s="34"/>
      <c r="J52" s="26"/>
      <c r="K52" s="31"/>
    </row>
    <row r="53" spans="1:11" ht="12" customHeight="1">
      <c r="A53" s="16">
        <v>5</v>
      </c>
      <c r="B53" s="12" t="s">
        <v>11</v>
      </c>
      <c r="C53" s="16" t="s">
        <v>12</v>
      </c>
      <c r="D53" s="12" t="s">
        <v>13</v>
      </c>
      <c r="E53" s="16">
        <v>853</v>
      </c>
      <c r="F53" s="16">
        <v>85395</v>
      </c>
      <c r="G53" s="16" t="s">
        <v>7</v>
      </c>
      <c r="H53" s="32">
        <f>SUM(H54,H58)</f>
        <v>840790.4700000001</v>
      </c>
      <c r="I53" s="32">
        <f>SUM(I54,I58)</f>
        <v>142544</v>
      </c>
      <c r="J53" s="32">
        <f>SUM(J54,J58)</f>
        <v>142218.07</v>
      </c>
      <c r="K53" s="57">
        <f>J53/I53</f>
        <v>0.9977134779436525</v>
      </c>
    </row>
    <row r="54" spans="1:11" ht="13.5" customHeight="1">
      <c r="A54" s="22"/>
      <c r="B54" s="23" t="s">
        <v>14</v>
      </c>
      <c r="C54" s="22"/>
      <c r="D54" s="23"/>
      <c r="E54" s="22"/>
      <c r="F54" s="22"/>
      <c r="G54" s="22" t="s">
        <v>27</v>
      </c>
      <c r="H54" s="34">
        <f>SUM(H55:H57)</f>
        <v>824026.5700000001</v>
      </c>
      <c r="I54" s="34">
        <f>SUM(I55:I57)</f>
        <v>142544</v>
      </c>
      <c r="J54" s="34">
        <f>SUM(J55:J57)</f>
        <v>142218.07</v>
      </c>
      <c r="K54" s="57">
        <f>J54/I54</f>
        <v>0.9977134779436525</v>
      </c>
    </row>
    <row r="55" spans="1:11" ht="32.25" customHeight="1">
      <c r="A55" s="22"/>
      <c r="B55" s="23" t="s">
        <v>24</v>
      </c>
      <c r="C55" s="22"/>
      <c r="D55" s="23"/>
      <c r="E55" s="22"/>
      <c r="F55" s="22"/>
      <c r="G55" s="35" t="s">
        <v>8</v>
      </c>
      <c r="H55" s="34">
        <v>91546.7</v>
      </c>
      <c r="I55" s="34">
        <v>14967.1</v>
      </c>
      <c r="J55" s="47">
        <v>14967.1</v>
      </c>
      <c r="K55" s="57">
        <f>J55/I55</f>
        <v>1</v>
      </c>
    </row>
    <row r="56" spans="1:11" ht="22.5" customHeight="1">
      <c r="A56" s="22"/>
      <c r="B56" s="23" t="s">
        <v>15</v>
      </c>
      <c r="C56" s="22"/>
      <c r="D56" s="23"/>
      <c r="E56" s="22"/>
      <c r="F56" s="22"/>
      <c r="G56" s="35" t="s">
        <v>9</v>
      </c>
      <c r="H56" s="34">
        <v>34846.44</v>
      </c>
      <c r="I56" s="34">
        <v>6414.5</v>
      </c>
      <c r="J56" s="47">
        <v>6400.86</v>
      </c>
      <c r="K56" s="57">
        <f>J56/I56</f>
        <v>0.9978735676981838</v>
      </c>
    </row>
    <row r="57" spans="1:11" ht="11.25" customHeight="1">
      <c r="A57" s="22"/>
      <c r="B57" s="45"/>
      <c r="C57" s="22"/>
      <c r="D57" s="22"/>
      <c r="E57" s="22"/>
      <c r="F57" s="22"/>
      <c r="G57" s="41" t="s">
        <v>10</v>
      </c>
      <c r="H57" s="34">
        <v>697633.43</v>
      </c>
      <c r="I57" s="34">
        <v>121162.4</v>
      </c>
      <c r="J57" s="47">
        <v>120850.11</v>
      </c>
      <c r="K57" s="57">
        <f>J57/I57</f>
        <v>0.9974225502301044</v>
      </c>
    </row>
    <row r="58" spans="1:11" ht="11.25" customHeight="1">
      <c r="A58" s="22"/>
      <c r="B58" s="22"/>
      <c r="C58" s="22"/>
      <c r="D58" s="22"/>
      <c r="E58" s="22"/>
      <c r="F58" s="22"/>
      <c r="G58" s="22" t="s">
        <v>26</v>
      </c>
      <c r="H58" s="34">
        <f>SUM(H59:H61)</f>
        <v>16763.9</v>
      </c>
      <c r="I58" s="34">
        <f>SUM(I59:I61)</f>
        <v>0</v>
      </c>
      <c r="J58" s="47">
        <v>0</v>
      </c>
      <c r="K58" s="57">
        <v>0</v>
      </c>
    </row>
    <row r="59" spans="1:11" ht="12.75">
      <c r="A59" s="22"/>
      <c r="B59" s="22"/>
      <c r="C59" s="22"/>
      <c r="D59" s="22"/>
      <c r="E59" s="22"/>
      <c r="F59" s="22"/>
      <c r="G59" s="35" t="s">
        <v>8</v>
      </c>
      <c r="H59" s="34"/>
      <c r="I59" s="34"/>
      <c r="J59" s="26"/>
      <c r="K59" s="21"/>
    </row>
    <row r="60" spans="1:11" ht="12.75">
      <c r="A60" s="22"/>
      <c r="B60" s="22"/>
      <c r="C60" s="22"/>
      <c r="D60" s="22"/>
      <c r="E60" s="22"/>
      <c r="F60" s="22"/>
      <c r="G60" s="35" t="s">
        <v>9</v>
      </c>
      <c r="H60" s="34">
        <v>2514.58</v>
      </c>
      <c r="I60" s="34"/>
      <c r="J60" s="26"/>
      <c r="K60" s="21"/>
    </row>
    <row r="61" spans="1:11" ht="22.5">
      <c r="A61" s="22"/>
      <c r="B61" s="22"/>
      <c r="C61" s="22"/>
      <c r="D61" s="22"/>
      <c r="E61" s="22"/>
      <c r="F61" s="22"/>
      <c r="G61" s="41" t="s">
        <v>10</v>
      </c>
      <c r="H61" s="34">
        <v>14249.32</v>
      </c>
      <c r="I61" s="34"/>
      <c r="J61" s="26"/>
      <c r="K61" s="21"/>
    </row>
    <row r="62" spans="1:11" ht="24" customHeight="1">
      <c r="A62" s="22"/>
      <c r="B62" s="22"/>
      <c r="C62" s="22"/>
      <c r="D62" s="22"/>
      <c r="E62" s="22"/>
      <c r="F62" s="22"/>
      <c r="G62" s="23" t="s">
        <v>25</v>
      </c>
      <c r="H62" s="34"/>
      <c r="I62" s="34"/>
      <c r="J62" s="26"/>
      <c r="K62" s="31"/>
    </row>
    <row r="63" spans="1:11" s="11" customFormat="1" ht="17.25" customHeight="1">
      <c r="A63" s="16">
        <v>6</v>
      </c>
      <c r="B63" s="12" t="s">
        <v>11</v>
      </c>
      <c r="C63" s="16" t="s">
        <v>29</v>
      </c>
      <c r="D63" s="12" t="s">
        <v>1</v>
      </c>
      <c r="E63" s="16">
        <v>853</v>
      </c>
      <c r="F63" s="16">
        <v>85395</v>
      </c>
      <c r="G63" s="16" t="s">
        <v>7</v>
      </c>
      <c r="H63" s="32">
        <f>SUM(H64,H69)</f>
        <v>1245936</v>
      </c>
      <c r="I63" s="46">
        <f>SUM(I64,I69)</f>
        <v>498738.02</v>
      </c>
      <c r="J63" s="46">
        <f>SUM(J64,J69)</f>
        <v>465474.99000000005</v>
      </c>
      <c r="K63" s="57">
        <f>J63/I63</f>
        <v>0.9333056060173637</v>
      </c>
    </row>
    <row r="64" spans="1:11" s="11" customFormat="1" ht="24" customHeight="1">
      <c r="A64" s="33"/>
      <c r="B64" s="23" t="s">
        <v>30</v>
      </c>
      <c r="C64" s="33"/>
      <c r="D64" s="44"/>
      <c r="E64" s="33"/>
      <c r="F64" s="33"/>
      <c r="G64" s="22" t="s">
        <v>27</v>
      </c>
      <c r="H64" s="34">
        <f>SUM(H65:H67)</f>
        <v>1245936</v>
      </c>
      <c r="I64" s="47">
        <f>SUM(I65:I67)</f>
        <v>498738.02</v>
      </c>
      <c r="J64" s="47">
        <f>SUM(J65:J67)</f>
        <v>465474.99000000005</v>
      </c>
      <c r="K64" s="57">
        <f>J64/I64</f>
        <v>0.9333056060173637</v>
      </c>
    </row>
    <row r="65" spans="1:11" s="11" customFormat="1" ht="12.75">
      <c r="A65" s="33"/>
      <c r="B65" s="69" t="s">
        <v>31</v>
      </c>
      <c r="C65" s="33"/>
      <c r="D65" s="44"/>
      <c r="E65" s="33"/>
      <c r="F65" s="33"/>
      <c r="G65" s="35" t="s">
        <v>8</v>
      </c>
      <c r="H65" s="34">
        <v>21050</v>
      </c>
      <c r="I65" s="34">
        <v>5415.91</v>
      </c>
      <c r="J65" s="47">
        <v>5415.91</v>
      </c>
      <c r="K65" s="57">
        <f>J65/I65</f>
        <v>1</v>
      </c>
    </row>
    <row r="66" spans="1:11" s="11" customFormat="1" ht="12.75">
      <c r="A66" s="33"/>
      <c r="B66" s="70"/>
      <c r="C66" s="33"/>
      <c r="D66" s="44"/>
      <c r="E66" s="33"/>
      <c r="F66" s="33"/>
      <c r="G66" s="35" t="s">
        <v>9</v>
      </c>
      <c r="H66" s="34">
        <v>165840.4</v>
      </c>
      <c r="I66" s="34">
        <v>66798.86</v>
      </c>
      <c r="J66" s="47">
        <v>62288.55</v>
      </c>
      <c r="K66" s="57">
        <f>J66/I66</f>
        <v>0.9324792369211091</v>
      </c>
    </row>
    <row r="67" spans="1:11" s="11" customFormat="1" ht="32.25" customHeight="1">
      <c r="A67" s="33"/>
      <c r="B67" s="70"/>
      <c r="C67" s="33"/>
      <c r="D67" s="33"/>
      <c r="E67" s="33"/>
      <c r="F67" s="33"/>
      <c r="G67" s="41" t="s">
        <v>10</v>
      </c>
      <c r="H67" s="34">
        <v>1059045.6</v>
      </c>
      <c r="I67" s="34">
        <v>426523.25</v>
      </c>
      <c r="J67" s="47">
        <v>397770.53</v>
      </c>
      <c r="K67" s="57">
        <f>J67/I67</f>
        <v>0.932588153166328</v>
      </c>
    </row>
    <row r="68" spans="1:11" s="11" customFormat="1" ht="12.75" customHeight="1">
      <c r="A68" s="33"/>
      <c r="B68" s="23" t="s">
        <v>32</v>
      </c>
      <c r="C68" s="33"/>
      <c r="D68" s="33"/>
      <c r="E68" s="33"/>
      <c r="F68" s="33"/>
      <c r="G68" s="23"/>
      <c r="H68" s="34"/>
      <c r="I68" s="34"/>
      <c r="J68" s="47"/>
      <c r="K68" s="57"/>
    </row>
    <row r="69" spans="1:11" s="11" customFormat="1" ht="12.75">
      <c r="A69" s="33"/>
      <c r="B69" s="33"/>
      <c r="C69" s="33"/>
      <c r="D69" s="33"/>
      <c r="E69" s="33"/>
      <c r="F69" s="33"/>
      <c r="G69" s="22" t="s">
        <v>26</v>
      </c>
      <c r="H69" s="34">
        <f>SUM(H70:H72)</f>
        <v>0</v>
      </c>
      <c r="I69" s="34">
        <f>SUM(I70:I72)</f>
        <v>0</v>
      </c>
      <c r="J69" s="47">
        <v>0</v>
      </c>
      <c r="K69" s="57">
        <v>0</v>
      </c>
    </row>
    <row r="70" spans="1:11" s="11" customFormat="1" ht="12.75">
      <c r="A70" s="33"/>
      <c r="B70" s="33"/>
      <c r="C70" s="33"/>
      <c r="D70" s="33"/>
      <c r="E70" s="33"/>
      <c r="F70" s="33"/>
      <c r="G70" s="35" t="s">
        <v>8</v>
      </c>
      <c r="H70" s="34"/>
      <c r="I70" s="34"/>
      <c r="J70" s="47"/>
      <c r="K70" s="57"/>
    </row>
    <row r="71" spans="1:11" s="11" customFormat="1" ht="17.25" customHeight="1">
      <c r="A71" s="33"/>
      <c r="B71" s="33"/>
      <c r="C71" s="33"/>
      <c r="D71" s="33"/>
      <c r="E71" s="33"/>
      <c r="F71" s="33"/>
      <c r="G71" s="35" t="s">
        <v>9</v>
      </c>
      <c r="H71" s="34"/>
      <c r="I71" s="34"/>
      <c r="J71" s="26"/>
      <c r="K71" s="21"/>
    </row>
    <row r="72" spans="1:11" s="11" customFormat="1" ht="24.75" customHeight="1">
      <c r="A72" s="33"/>
      <c r="B72" s="33"/>
      <c r="C72" s="33"/>
      <c r="D72" s="33"/>
      <c r="E72" s="33"/>
      <c r="F72" s="33"/>
      <c r="G72" s="41" t="s">
        <v>10</v>
      </c>
      <c r="H72" s="34"/>
      <c r="I72" s="34"/>
      <c r="J72" s="26"/>
      <c r="K72" s="21"/>
    </row>
    <row r="73" spans="1:11" s="11" customFormat="1" ht="37.5" customHeight="1">
      <c r="A73" s="33"/>
      <c r="B73" s="33"/>
      <c r="C73" s="33"/>
      <c r="D73" s="33"/>
      <c r="E73" s="33"/>
      <c r="F73" s="33"/>
      <c r="G73" s="23" t="s">
        <v>25</v>
      </c>
      <c r="H73" s="34"/>
      <c r="I73" s="34"/>
      <c r="J73" s="43"/>
      <c r="K73" s="31"/>
    </row>
    <row r="74" spans="1:11" s="11" customFormat="1" ht="17.25" customHeight="1">
      <c r="A74" s="16">
        <v>7</v>
      </c>
      <c r="B74" s="12" t="s">
        <v>11</v>
      </c>
      <c r="C74" s="16" t="s">
        <v>51</v>
      </c>
      <c r="D74" s="12" t="s">
        <v>1</v>
      </c>
      <c r="E74" s="16">
        <v>853</v>
      </c>
      <c r="F74" s="16">
        <v>85395</v>
      </c>
      <c r="G74" s="16" t="s">
        <v>7</v>
      </c>
      <c r="H74" s="32">
        <f>SUM(H75,H80)</f>
        <v>29280</v>
      </c>
      <c r="I74" s="46">
        <f>SUM(I75,I80)</f>
        <v>7440</v>
      </c>
      <c r="J74" s="46">
        <f>SUM(J75,J80)</f>
        <v>7338.6</v>
      </c>
      <c r="K74" s="57">
        <f>J74/I74</f>
        <v>0.9863709677419356</v>
      </c>
    </row>
    <row r="75" spans="1:11" s="11" customFormat="1" ht="24" customHeight="1">
      <c r="A75" s="33"/>
      <c r="B75" s="23" t="s">
        <v>48</v>
      </c>
      <c r="C75" s="33"/>
      <c r="D75" s="44"/>
      <c r="E75" s="33"/>
      <c r="F75" s="33"/>
      <c r="G75" s="22" t="s">
        <v>27</v>
      </c>
      <c r="H75" s="34">
        <f>SUM(H76:H78)</f>
        <v>29280</v>
      </c>
      <c r="I75" s="47">
        <f>SUM(I76:I78)</f>
        <v>7440</v>
      </c>
      <c r="J75" s="47">
        <f>SUM(J76:J78)</f>
        <v>7338.6</v>
      </c>
      <c r="K75" s="57">
        <f>J75/I75</f>
        <v>0.9863709677419356</v>
      </c>
    </row>
    <row r="76" spans="1:11" s="11" customFormat="1" ht="12.75">
      <c r="A76" s="33"/>
      <c r="B76" s="69" t="s">
        <v>49</v>
      </c>
      <c r="C76" s="33"/>
      <c r="D76" s="44"/>
      <c r="E76" s="33"/>
      <c r="F76" s="33"/>
      <c r="G76" s="35" t="s">
        <v>8</v>
      </c>
      <c r="H76" s="34"/>
      <c r="I76" s="34"/>
      <c r="J76" s="47"/>
      <c r="K76" s="57"/>
    </row>
    <row r="77" spans="1:11" s="11" customFormat="1" ht="12.75">
      <c r="A77" s="33"/>
      <c r="B77" s="70"/>
      <c r="C77" s="33"/>
      <c r="D77" s="44"/>
      <c r="E77" s="33"/>
      <c r="F77" s="33"/>
      <c r="G77" s="35" t="s">
        <v>9</v>
      </c>
      <c r="H77" s="34">
        <v>4392</v>
      </c>
      <c r="I77" s="34">
        <v>1116</v>
      </c>
      <c r="J77" s="47">
        <v>1100.79</v>
      </c>
      <c r="K77" s="57">
        <f>J77/I77</f>
        <v>0.9863709677419354</v>
      </c>
    </row>
    <row r="78" spans="1:11" s="11" customFormat="1" ht="23.25" customHeight="1">
      <c r="A78" s="33"/>
      <c r="B78" s="70"/>
      <c r="C78" s="33"/>
      <c r="D78" s="33"/>
      <c r="E78" s="33"/>
      <c r="F78" s="33"/>
      <c r="G78" s="41" t="s">
        <v>10</v>
      </c>
      <c r="H78" s="34">
        <v>24888</v>
      </c>
      <c r="I78" s="34">
        <v>6324</v>
      </c>
      <c r="J78" s="47">
        <v>6237.81</v>
      </c>
      <c r="K78" s="57">
        <f>J78/I78</f>
        <v>0.9863709677419356</v>
      </c>
    </row>
    <row r="79" spans="1:11" s="11" customFormat="1" ht="12.75" customHeight="1">
      <c r="A79" s="33"/>
      <c r="B79" s="23" t="s">
        <v>50</v>
      </c>
      <c r="C79" s="33"/>
      <c r="D79" s="33"/>
      <c r="E79" s="33"/>
      <c r="F79" s="33"/>
      <c r="G79" s="23"/>
      <c r="H79" s="34"/>
      <c r="I79" s="34"/>
      <c r="J79" s="47"/>
      <c r="K79" s="57"/>
    </row>
    <row r="80" spans="1:12" s="11" customFormat="1" ht="12.75">
      <c r="A80" s="33"/>
      <c r="B80" s="33"/>
      <c r="C80" s="33"/>
      <c r="D80" s="33"/>
      <c r="E80" s="33"/>
      <c r="F80" s="33"/>
      <c r="G80" s="22" t="s">
        <v>26</v>
      </c>
      <c r="H80" s="34">
        <f>SUM(H81:H83)</f>
        <v>0</v>
      </c>
      <c r="I80" s="34">
        <f>SUM(I81:I83)</f>
        <v>0</v>
      </c>
      <c r="J80" s="47">
        <v>0</v>
      </c>
      <c r="K80" s="57">
        <v>0</v>
      </c>
      <c r="L80" s="1"/>
    </row>
    <row r="81" spans="1:11" s="11" customFormat="1" ht="12.75">
      <c r="A81" s="33"/>
      <c r="B81" s="33"/>
      <c r="C81" s="33"/>
      <c r="D81" s="33"/>
      <c r="E81" s="33"/>
      <c r="F81" s="33"/>
      <c r="G81" s="35" t="s">
        <v>8</v>
      </c>
      <c r="H81" s="34"/>
      <c r="I81" s="34"/>
      <c r="J81" s="26"/>
      <c r="K81" s="21"/>
    </row>
    <row r="82" spans="1:11" s="11" customFormat="1" ht="17.25" customHeight="1">
      <c r="A82" s="33"/>
      <c r="B82" s="33"/>
      <c r="C82" s="33"/>
      <c r="D82" s="33"/>
      <c r="E82" s="33"/>
      <c r="F82" s="33"/>
      <c r="G82" s="35" t="s">
        <v>9</v>
      </c>
      <c r="H82" s="34"/>
      <c r="I82" s="34"/>
      <c r="J82" s="26"/>
      <c r="K82" s="21"/>
    </row>
    <row r="83" spans="1:11" s="11" customFormat="1" ht="24.75" customHeight="1">
      <c r="A83" s="33"/>
      <c r="B83" s="33"/>
      <c r="C83" s="33"/>
      <c r="D83" s="33"/>
      <c r="E83" s="33"/>
      <c r="F83" s="33"/>
      <c r="G83" s="41" t="s">
        <v>10</v>
      </c>
      <c r="H83" s="34"/>
      <c r="I83" s="34"/>
      <c r="J83" s="26"/>
      <c r="K83" s="21"/>
    </row>
    <row r="84" spans="1:11" s="11" customFormat="1" ht="37.5" customHeight="1">
      <c r="A84" s="33"/>
      <c r="B84" s="33"/>
      <c r="C84" s="33"/>
      <c r="D84" s="33"/>
      <c r="E84" s="33"/>
      <c r="F84" s="33"/>
      <c r="G84" s="23" t="s">
        <v>25</v>
      </c>
      <c r="H84" s="34"/>
      <c r="I84" s="34"/>
      <c r="J84" s="43"/>
      <c r="K84" s="31"/>
    </row>
    <row r="85" spans="1:11" s="11" customFormat="1" ht="17.25" customHeight="1">
      <c r="A85" s="16">
        <v>8</v>
      </c>
      <c r="B85" s="12" t="s">
        <v>11</v>
      </c>
      <c r="C85" s="16" t="s">
        <v>53</v>
      </c>
      <c r="D85" s="12" t="s">
        <v>1</v>
      </c>
      <c r="E85" s="16">
        <v>853</v>
      </c>
      <c r="F85" s="16">
        <v>85395</v>
      </c>
      <c r="G85" s="16" t="s">
        <v>7</v>
      </c>
      <c r="H85" s="32">
        <f>SUM(H86,H91)</f>
        <v>152625</v>
      </c>
      <c r="I85" s="46">
        <f>SUM(I86,I91)</f>
        <v>137025</v>
      </c>
      <c r="J85" s="46">
        <f>SUM(J86,J91)</f>
        <v>117950.75</v>
      </c>
      <c r="K85" s="57">
        <f>J85/I85</f>
        <v>0.860797299762817</v>
      </c>
    </row>
    <row r="86" spans="1:11" s="11" customFormat="1" ht="24" customHeight="1">
      <c r="A86" s="33"/>
      <c r="B86" s="23" t="s">
        <v>30</v>
      </c>
      <c r="C86" s="33"/>
      <c r="D86" s="44"/>
      <c r="E86" s="33"/>
      <c r="F86" s="33"/>
      <c r="G86" s="22" t="s">
        <v>27</v>
      </c>
      <c r="H86" s="34">
        <f>SUM(H87:H89)</f>
        <v>152625</v>
      </c>
      <c r="I86" s="47">
        <f>SUM(I87:I89)</f>
        <v>137025</v>
      </c>
      <c r="J86" s="47">
        <f>SUM(J87:J89)</f>
        <v>117950.75</v>
      </c>
      <c r="K86" s="57">
        <f>J86/I86</f>
        <v>0.860797299762817</v>
      </c>
    </row>
    <row r="87" spans="1:11" s="11" customFormat="1" ht="17.25" customHeight="1">
      <c r="A87" s="33"/>
      <c r="B87" s="69" t="s">
        <v>59</v>
      </c>
      <c r="C87" s="33"/>
      <c r="D87" s="44"/>
      <c r="E87" s="33"/>
      <c r="F87" s="33"/>
      <c r="G87" s="35" t="s">
        <v>8</v>
      </c>
      <c r="H87" s="34"/>
      <c r="I87" s="34"/>
      <c r="J87" s="47"/>
      <c r="K87" s="57"/>
    </row>
    <row r="88" spans="1:11" s="11" customFormat="1" ht="23.25" customHeight="1">
      <c r="A88" s="33"/>
      <c r="B88" s="70"/>
      <c r="C88" s="33"/>
      <c r="D88" s="44"/>
      <c r="E88" s="33"/>
      <c r="F88" s="33"/>
      <c r="G88" s="35" t="s">
        <v>9</v>
      </c>
      <c r="H88" s="34">
        <v>22893.75</v>
      </c>
      <c r="I88" s="34">
        <v>20553.75</v>
      </c>
      <c r="J88" s="47">
        <v>17692.61</v>
      </c>
      <c r="K88" s="57">
        <f>J88/I88</f>
        <v>0.8607971781305115</v>
      </c>
    </row>
    <row r="89" spans="1:11" s="11" customFormat="1" ht="30" customHeight="1">
      <c r="A89" s="33"/>
      <c r="B89" s="70"/>
      <c r="C89" s="33"/>
      <c r="D89" s="33"/>
      <c r="E89" s="33"/>
      <c r="F89" s="33"/>
      <c r="G89" s="41" t="s">
        <v>10</v>
      </c>
      <c r="H89" s="34">
        <v>129731.25</v>
      </c>
      <c r="I89" s="34">
        <v>116471.25</v>
      </c>
      <c r="J89" s="47">
        <v>100258.14</v>
      </c>
      <c r="K89" s="57">
        <f>J89/I89</f>
        <v>0.8607973212273415</v>
      </c>
    </row>
    <row r="90" spans="1:11" s="11" customFormat="1" ht="12.75" customHeight="1">
      <c r="A90" s="33"/>
      <c r="B90" s="23" t="s">
        <v>52</v>
      </c>
      <c r="C90" s="33"/>
      <c r="D90" s="33"/>
      <c r="E90" s="33"/>
      <c r="F90" s="33"/>
      <c r="G90" s="23"/>
      <c r="H90" s="34"/>
      <c r="I90" s="34"/>
      <c r="J90" s="47"/>
      <c r="K90" s="57"/>
    </row>
    <row r="91" spans="1:11" s="11" customFormat="1" ht="12.75">
      <c r="A91" s="33"/>
      <c r="B91" s="33"/>
      <c r="C91" s="33"/>
      <c r="D91" s="33"/>
      <c r="E91" s="33"/>
      <c r="F91" s="33"/>
      <c r="G91" s="22" t="s">
        <v>26</v>
      </c>
      <c r="H91" s="34">
        <f>SUM(H92:H94)</f>
        <v>0</v>
      </c>
      <c r="I91" s="34">
        <f>SUM(I92:I94)</f>
        <v>0</v>
      </c>
      <c r="J91" s="47">
        <v>0</v>
      </c>
      <c r="K91" s="57">
        <v>0</v>
      </c>
    </row>
    <row r="92" spans="1:11" s="11" customFormat="1" ht="12.75">
      <c r="A92" s="33"/>
      <c r="B92" s="33"/>
      <c r="C92" s="33"/>
      <c r="D92" s="33"/>
      <c r="E92" s="33"/>
      <c r="F92" s="33"/>
      <c r="G92" s="35" t="s">
        <v>8</v>
      </c>
      <c r="H92" s="34"/>
      <c r="I92" s="34"/>
      <c r="J92" s="26"/>
      <c r="K92" s="21"/>
    </row>
    <row r="93" spans="1:11" s="11" customFormat="1" ht="17.25" customHeight="1">
      <c r="A93" s="33"/>
      <c r="B93" s="33"/>
      <c r="C93" s="33"/>
      <c r="D93" s="33"/>
      <c r="E93" s="33"/>
      <c r="F93" s="33"/>
      <c r="G93" s="35" t="s">
        <v>9</v>
      </c>
      <c r="H93" s="34"/>
      <c r="I93" s="34"/>
      <c r="J93" s="26"/>
      <c r="K93" s="21"/>
    </row>
    <row r="94" spans="1:11" s="11" customFormat="1" ht="24.75" customHeight="1">
      <c r="A94" s="33"/>
      <c r="B94" s="33"/>
      <c r="C94" s="33"/>
      <c r="D94" s="33"/>
      <c r="E94" s="33"/>
      <c r="F94" s="33"/>
      <c r="G94" s="41" t="s">
        <v>10</v>
      </c>
      <c r="H94" s="34"/>
      <c r="I94" s="34"/>
      <c r="J94" s="26"/>
      <c r="K94" s="21"/>
    </row>
    <row r="95" spans="1:11" s="11" customFormat="1" ht="37.5" customHeight="1">
      <c r="A95" s="33"/>
      <c r="B95" s="33"/>
      <c r="C95" s="33"/>
      <c r="D95" s="33"/>
      <c r="E95" s="33"/>
      <c r="F95" s="33"/>
      <c r="G95" s="23" t="s">
        <v>25</v>
      </c>
      <c r="H95" s="34"/>
      <c r="I95" s="34"/>
      <c r="J95" s="43"/>
      <c r="K95" s="31"/>
    </row>
    <row r="96" spans="1:11" s="11" customFormat="1" ht="18" customHeight="1">
      <c r="A96" s="16">
        <v>9</v>
      </c>
      <c r="B96" s="12" t="s">
        <v>33</v>
      </c>
      <c r="C96" s="16" t="s">
        <v>56</v>
      </c>
      <c r="D96" s="12" t="s">
        <v>1</v>
      </c>
      <c r="E96" s="17">
        <v>921</v>
      </c>
      <c r="F96" s="18">
        <v>92105</v>
      </c>
      <c r="G96" s="16" t="s">
        <v>7</v>
      </c>
      <c r="H96" s="32">
        <f>SUM(H97,H102)</f>
        <v>32000</v>
      </c>
      <c r="I96" s="32">
        <f>SUM(I97,I102)</f>
        <v>32000</v>
      </c>
      <c r="J96" s="32">
        <f>SUM(J97,J102)</f>
        <v>28773.08</v>
      </c>
      <c r="K96" s="57">
        <f>J96/I96</f>
        <v>0.89915875</v>
      </c>
    </row>
    <row r="97" spans="1:11" s="11" customFormat="1" ht="10.5" customHeight="1">
      <c r="A97" s="22"/>
      <c r="B97" s="23" t="s">
        <v>46</v>
      </c>
      <c r="C97" s="33"/>
      <c r="D97" s="28"/>
      <c r="E97" s="33"/>
      <c r="F97" s="33"/>
      <c r="G97" s="22" t="s">
        <v>27</v>
      </c>
      <c r="H97" s="34">
        <f>SUM(H98:H100)</f>
        <v>32000</v>
      </c>
      <c r="I97" s="34">
        <f>SUM(I98:I100)</f>
        <v>32000</v>
      </c>
      <c r="J97" s="34">
        <f>SUM(J98:J100)</f>
        <v>28773.08</v>
      </c>
      <c r="K97" s="57">
        <f>J97/I97</f>
        <v>0.89915875</v>
      </c>
    </row>
    <row r="98" spans="1:11" s="11" customFormat="1" ht="22.5">
      <c r="A98" s="22"/>
      <c r="B98" s="23" t="s">
        <v>54</v>
      </c>
      <c r="C98" s="33"/>
      <c r="D98" s="28"/>
      <c r="E98" s="33"/>
      <c r="F98" s="33"/>
      <c r="G98" s="35" t="s">
        <v>8</v>
      </c>
      <c r="H98" s="34">
        <v>13700</v>
      </c>
      <c r="I98" s="34">
        <v>13700</v>
      </c>
      <c r="J98" s="47">
        <v>12429.66</v>
      </c>
      <c r="K98" s="57">
        <f>J98/I98</f>
        <v>0.9072744525547445</v>
      </c>
    </row>
    <row r="99" spans="1:11" s="11" customFormat="1" ht="42.75" customHeight="1">
      <c r="A99" s="36"/>
      <c r="B99" s="37" t="s">
        <v>55</v>
      </c>
      <c r="C99" s="38"/>
      <c r="D99" s="28"/>
      <c r="E99" s="33"/>
      <c r="F99" s="33"/>
      <c r="G99" s="35" t="s">
        <v>9</v>
      </c>
      <c r="H99" s="34">
        <v>0</v>
      </c>
      <c r="I99" s="34">
        <v>0</v>
      </c>
      <c r="J99" s="47">
        <v>0</v>
      </c>
      <c r="K99" s="57">
        <v>0</v>
      </c>
    </row>
    <row r="100" spans="1:11" s="11" customFormat="1" ht="22.5">
      <c r="A100" s="33"/>
      <c r="B100" s="39"/>
      <c r="C100" s="40"/>
      <c r="D100" s="33"/>
      <c r="E100" s="33"/>
      <c r="F100" s="33"/>
      <c r="G100" s="41" t="s">
        <v>10</v>
      </c>
      <c r="H100" s="34">
        <v>18300</v>
      </c>
      <c r="I100" s="34">
        <v>18300</v>
      </c>
      <c r="J100" s="47">
        <v>16343.42</v>
      </c>
      <c r="K100" s="57">
        <f>J100/I100</f>
        <v>0.8930830601092896</v>
      </c>
    </row>
    <row r="101" spans="1:11" s="11" customFormat="1" ht="1.5" customHeight="1" hidden="1">
      <c r="A101" s="33"/>
      <c r="B101" s="39"/>
      <c r="C101" s="33"/>
      <c r="D101" s="33"/>
      <c r="E101" s="33"/>
      <c r="F101" s="33"/>
      <c r="G101" s="23"/>
      <c r="H101" s="34"/>
      <c r="I101" s="34"/>
      <c r="J101" s="47"/>
      <c r="K101" s="57" t="e">
        <f>J101/I101</f>
        <v>#DIV/0!</v>
      </c>
    </row>
    <row r="102" spans="1:11" s="11" customFormat="1" ht="11.25" customHeight="1">
      <c r="A102" s="33"/>
      <c r="B102" s="33"/>
      <c r="C102" s="33"/>
      <c r="D102" s="33"/>
      <c r="E102" s="33"/>
      <c r="F102" s="33"/>
      <c r="G102" s="22" t="s">
        <v>26</v>
      </c>
      <c r="H102" s="34">
        <v>0</v>
      </c>
      <c r="I102" s="34">
        <f>SUM(I103:I105)</f>
        <v>0</v>
      </c>
      <c r="J102" s="34">
        <v>0</v>
      </c>
      <c r="K102" s="57">
        <v>0</v>
      </c>
    </row>
    <row r="103" spans="1:11" s="11" customFormat="1" ht="12.75">
      <c r="A103" s="33"/>
      <c r="B103" s="33"/>
      <c r="C103" s="33"/>
      <c r="D103" s="33"/>
      <c r="E103" s="33"/>
      <c r="F103" s="33"/>
      <c r="G103" s="35" t="s">
        <v>8</v>
      </c>
      <c r="H103" s="34">
        <v>0</v>
      </c>
      <c r="I103" s="34">
        <v>0</v>
      </c>
      <c r="J103" s="47">
        <v>0</v>
      </c>
      <c r="K103" s="57">
        <v>0</v>
      </c>
    </row>
    <row r="104" spans="1:11" s="11" customFormat="1" ht="12" customHeight="1">
      <c r="A104" s="33"/>
      <c r="B104" s="33"/>
      <c r="C104" s="33"/>
      <c r="D104" s="33"/>
      <c r="E104" s="33"/>
      <c r="F104" s="33"/>
      <c r="G104" s="35" t="s">
        <v>9</v>
      </c>
      <c r="H104" s="34"/>
      <c r="I104" s="34"/>
      <c r="J104" s="47"/>
      <c r="K104" s="57"/>
    </row>
    <row r="105" spans="1:11" s="11" customFormat="1" ht="21.75" customHeight="1">
      <c r="A105" s="33"/>
      <c r="B105" s="33"/>
      <c r="C105" s="33"/>
      <c r="D105" s="33"/>
      <c r="E105" s="33"/>
      <c r="F105" s="33"/>
      <c r="G105" s="41" t="s">
        <v>10</v>
      </c>
      <c r="H105" s="34">
        <v>0</v>
      </c>
      <c r="I105" s="34">
        <v>0</v>
      </c>
      <c r="J105" s="47">
        <v>0</v>
      </c>
      <c r="K105" s="57">
        <v>0</v>
      </c>
    </row>
    <row r="106" spans="1:11" s="11" customFormat="1" ht="34.5" customHeight="1">
      <c r="A106" s="33"/>
      <c r="B106" s="33"/>
      <c r="C106" s="42"/>
      <c r="D106" s="33"/>
      <c r="E106" s="33"/>
      <c r="F106" s="33"/>
      <c r="G106" s="23" t="s">
        <v>25</v>
      </c>
      <c r="H106" s="34"/>
      <c r="I106" s="34"/>
      <c r="J106" s="43"/>
      <c r="K106" s="58"/>
    </row>
    <row r="107" spans="1:11" s="11" customFormat="1" ht="18" customHeight="1">
      <c r="A107" s="16">
        <v>10</v>
      </c>
      <c r="B107" s="12" t="s">
        <v>33</v>
      </c>
      <c r="C107" s="16" t="s">
        <v>56</v>
      </c>
      <c r="D107" s="12" t="s">
        <v>1</v>
      </c>
      <c r="E107" s="17">
        <v>921</v>
      </c>
      <c r="F107" s="18">
        <v>92105</v>
      </c>
      <c r="G107" s="16" t="s">
        <v>7</v>
      </c>
      <c r="H107" s="32">
        <f>SUM(H108,H113)</f>
        <v>43000</v>
      </c>
      <c r="I107" s="32">
        <f>SUM(I108,I113)</f>
        <v>43000</v>
      </c>
      <c r="J107" s="32">
        <f>SUM(J108,J113)</f>
        <v>39457.28</v>
      </c>
      <c r="K107" s="57">
        <f>J107/I107</f>
        <v>0.9176111627906977</v>
      </c>
    </row>
    <row r="108" spans="1:11" s="11" customFormat="1" ht="10.5" customHeight="1">
      <c r="A108" s="22"/>
      <c r="B108" s="23" t="s">
        <v>46</v>
      </c>
      <c r="C108" s="33"/>
      <c r="D108" s="28"/>
      <c r="E108" s="33"/>
      <c r="F108" s="33"/>
      <c r="G108" s="22" t="s">
        <v>27</v>
      </c>
      <c r="H108" s="34">
        <f>SUM(H109:H111)</f>
        <v>43000</v>
      </c>
      <c r="I108" s="34">
        <f>SUM(I109:I111)</f>
        <v>43000</v>
      </c>
      <c r="J108" s="34">
        <f>SUM(J109:J111)</f>
        <v>39457.28</v>
      </c>
      <c r="K108" s="57">
        <f>J108/I108</f>
        <v>0.9176111627906977</v>
      </c>
    </row>
    <row r="109" spans="1:11" s="11" customFormat="1" ht="22.5">
      <c r="A109" s="22"/>
      <c r="B109" s="23" t="s">
        <v>54</v>
      </c>
      <c r="C109" s="33"/>
      <c r="D109" s="28"/>
      <c r="E109" s="33"/>
      <c r="F109" s="33"/>
      <c r="G109" s="35" t="s">
        <v>8</v>
      </c>
      <c r="H109" s="34">
        <v>20451</v>
      </c>
      <c r="I109" s="34">
        <v>20451</v>
      </c>
      <c r="J109" s="47">
        <v>19805.22</v>
      </c>
      <c r="K109" s="57">
        <f>J109/I109</f>
        <v>0.9684230599970662</v>
      </c>
    </row>
    <row r="110" spans="1:11" s="11" customFormat="1" ht="31.5" customHeight="1">
      <c r="A110" s="36"/>
      <c r="B110" s="37" t="s">
        <v>57</v>
      </c>
      <c r="C110" s="38"/>
      <c r="D110" s="28"/>
      <c r="E110" s="33"/>
      <c r="F110" s="33"/>
      <c r="G110" s="35" t="s">
        <v>9</v>
      </c>
      <c r="H110" s="34">
        <v>0</v>
      </c>
      <c r="I110" s="34">
        <v>0</v>
      </c>
      <c r="J110" s="47">
        <v>0</v>
      </c>
      <c r="K110" s="57">
        <v>0</v>
      </c>
    </row>
    <row r="111" spans="1:11" s="11" customFormat="1" ht="22.5">
      <c r="A111" s="33"/>
      <c r="B111" s="39"/>
      <c r="C111" s="40"/>
      <c r="D111" s="33"/>
      <c r="E111" s="33"/>
      <c r="F111" s="33"/>
      <c r="G111" s="41" t="s">
        <v>10</v>
      </c>
      <c r="H111" s="34">
        <v>22549</v>
      </c>
      <c r="I111" s="34">
        <v>22549</v>
      </c>
      <c r="J111" s="47">
        <v>19652.06</v>
      </c>
      <c r="K111" s="57">
        <f>J111/I111</f>
        <v>0.8715268969799105</v>
      </c>
    </row>
    <row r="112" spans="1:11" s="11" customFormat="1" ht="1.5" customHeight="1" hidden="1">
      <c r="A112" s="33"/>
      <c r="B112" s="39"/>
      <c r="C112" s="33"/>
      <c r="D112" s="33"/>
      <c r="E112" s="33"/>
      <c r="F112" s="33"/>
      <c r="G112" s="23"/>
      <c r="H112" s="34"/>
      <c r="I112" s="34"/>
      <c r="J112" s="47"/>
      <c r="K112" s="57" t="e">
        <f>J112/I112</f>
        <v>#DIV/0!</v>
      </c>
    </row>
    <row r="113" spans="1:11" s="11" customFormat="1" ht="11.25" customHeight="1">
      <c r="A113" s="33"/>
      <c r="B113" s="33"/>
      <c r="C113" s="33"/>
      <c r="D113" s="33"/>
      <c r="E113" s="33"/>
      <c r="F113" s="33"/>
      <c r="G113" s="22" t="s">
        <v>26</v>
      </c>
      <c r="H113" s="34">
        <v>0</v>
      </c>
      <c r="I113" s="34">
        <f>SUM(I114:I116)</f>
        <v>0</v>
      </c>
      <c r="J113" s="34">
        <v>0</v>
      </c>
      <c r="K113" s="57">
        <v>0</v>
      </c>
    </row>
    <row r="114" spans="1:11" s="11" customFormat="1" ht="12.75">
      <c r="A114" s="33"/>
      <c r="B114" s="33"/>
      <c r="C114" s="33"/>
      <c r="D114" s="33"/>
      <c r="E114" s="33"/>
      <c r="F114" s="33"/>
      <c r="G114" s="35" t="s">
        <v>8</v>
      </c>
      <c r="H114" s="34">
        <v>0</v>
      </c>
      <c r="I114" s="34">
        <v>0</v>
      </c>
      <c r="J114" s="47">
        <v>0</v>
      </c>
      <c r="K114" s="57">
        <v>0</v>
      </c>
    </row>
    <row r="115" spans="1:11" s="11" customFormat="1" ht="12" customHeight="1">
      <c r="A115" s="33"/>
      <c r="B115" s="33"/>
      <c r="C115" s="33"/>
      <c r="D115" s="33"/>
      <c r="E115" s="33"/>
      <c r="F115" s="33"/>
      <c r="G115" s="35" t="s">
        <v>9</v>
      </c>
      <c r="H115" s="34"/>
      <c r="I115" s="34"/>
      <c r="J115" s="47"/>
      <c r="K115" s="57"/>
    </row>
    <row r="116" spans="1:11" s="11" customFormat="1" ht="21.75" customHeight="1">
      <c r="A116" s="33"/>
      <c r="B116" s="33"/>
      <c r="C116" s="33"/>
      <c r="D116" s="33"/>
      <c r="E116" s="33"/>
      <c r="F116" s="33"/>
      <c r="G116" s="41" t="s">
        <v>10</v>
      </c>
      <c r="H116" s="34">
        <v>0</v>
      </c>
      <c r="I116" s="34">
        <v>0</v>
      </c>
      <c r="J116" s="47">
        <v>0</v>
      </c>
      <c r="K116" s="57">
        <v>0</v>
      </c>
    </row>
    <row r="117" spans="1:11" s="11" customFormat="1" ht="34.5" customHeight="1">
      <c r="A117" s="33"/>
      <c r="B117" s="33"/>
      <c r="C117" s="42"/>
      <c r="D117" s="33"/>
      <c r="E117" s="33"/>
      <c r="F117" s="33"/>
      <c r="G117" s="23" t="s">
        <v>25</v>
      </c>
      <c r="H117" s="34"/>
      <c r="I117" s="34"/>
      <c r="J117" s="59"/>
      <c r="K117" s="58"/>
    </row>
    <row r="118" spans="1:11" s="11" customFormat="1" ht="15" customHeight="1">
      <c r="A118" s="16">
        <v>11</v>
      </c>
      <c r="B118" s="12" t="s">
        <v>33</v>
      </c>
      <c r="C118" s="16" t="s">
        <v>56</v>
      </c>
      <c r="D118" s="12" t="s">
        <v>1</v>
      </c>
      <c r="E118" s="17">
        <v>921</v>
      </c>
      <c r="F118" s="18">
        <v>92105</v>
      </c>
      <c r="G118" s="16" t="s">
        <v>7</v>
      </c>
      <c r="H118" s="32">
        <f>SUM(H119,H124)</f>
        <v>16511</v>
      </c>
      <c r="I118" s="32">
        <f>SUM(I119,I124)</f>
        <v>16511</v>
      </c>
      <c r="J118" s="32">
        <f>SUM(J119,J124)</f>
        <v>16511</v>
      </c>
      <c r="K118" s="57">
        <f aca="true" t="shared" si="0" ref="K118:K125">J118/I118</f>
        <v>1</v>
      </c>
    </row>
    <row r="119" spans="1:11" s="11" customFormat="1" ht="12.75" customHeight="1">
      <c r="A119" s="22"/>
      <c r="B119" s="23" t="s">
        <v>46</v>
      </c>
      <c r="C119" s="33"/>
      <c r="D119" s="28"/>
      <c r="E119" s="33"/>
      <c r="F119" s="33"/>
      <c r="G119" s="22" t="s">
        <v>27</v>
      </c>
      <c r="H119" s="34">
        <f>SUM(H120:H122)</f>
        <v>10544</v>
      </c>
      <c r="I119" s="34">
        <f>SUM(I120:I122)</f>
        <v>10544</v>
      </c>
      <c r="J119" s="34">
        <f>SUM(J120:J122)</f>
        <v>10544</v>
      </c>
      <c r="K119" s="57">
        <f t="shared" si="0"/>
        <v>1</v>
      </c>
    </row>
    <row r="120" spans="1:11" s="11" customFormat="1" ht="22.5">
      <c r="A120" s="22"/>
      <c r="B120" s="23" t="s">
        <v>54</v>
      </c>
      <c r="C120" s="33"/>
      <c r="D120" s="28"/>
      <c r="E120" s="33"/>
      <c r="F120" s="33"/>
      <c r="G120" s="35" t="s">
        <v>8</v>
      </c>
      <c r="H120" s="34">
        <v>4543.36</v>
      </c>
      <c r="I120" s="34">
        <v>4543.36</v>
      </c>
      <c r="J120" s="47">
        <v>4543.36</v>
      </c>
      <c r="K120" s="57">
        <f t="shared" si="0"/>
        <v>1</v>
      </c>
    </row>
    <row r="121" spans="1:11" s="11" customFormat="1" ht="24" customHeight="1">
      <c r="A121" s="36"/>
      <c r="B121" s="37" t="s">
        <v>58</v>
      </c>
      <c r="C121" s="38"/>
      <c r="D121" s="28"/>
      <c r="E121" s="33"/>
      <c r="F121" s="33"/>
      <c r="G121" s="35" t="s">
        <v>9</v>
      </c>
      <c r="H121" s="34">
        <v>0</v>
      </c>
      <c r="I121" s="34">
        <v>0</v>
      </c>
      <c r="J121" s="47">
        <v>0</v>
      </c>
      <c r="K121" s="57"/>
    </row>
    <row r="122" spans="1:11" s="11" customFormat="1" ht="22.5">
      <c r="A122" s="33"/>
      <c r="B122" s="39"/>
      <c r="C122" s="40"/>
      <c r="D122" s="33"/>
      <c r="E122" s="33"/>
      <c r="F122" s="33"/>
      <c r="G122" s="41" t="s">
        <v>10</v>
      </c>
      <c r="H122" s="34">
        <v>6000.64</v>
      </c>
      <c r="I122" s="34">
        <v>6000.64</v>
      </c>
      <c r="J122" s="47">
        <v>6000.64</v>
      </c>
      <c r="K122" s="57">
        <f t="shared" si="0"/>
        <v>1</v>
      </c>
    </row>
    <row r="123" spans="1:11" s="11" customFormat="1" ht="1.5" customHeight="1" hidden="1">
      <c r="A123" s="33"/>
      <c r="B123" s="39"/>
      <c r="C123" s="33"/>
      <c r="D123" s="33"/>
      <c r="E123" s="33"/>
      <c r="F123" s="33"/>
      <c r="G123" s="23"/>
      <c r="H123" s="34"/>
      <c r="I123" s="34"/>
      <c r="J123" s="26"/>
      <c r="K123" s="57" t="e">
        <f t="shared" si="0"/>
        <v>#DIV/0!</v>
      </c>
    </row>
    <row r="124" spans="1:11" s="11" customFormat="1" ht="11.25" customHeight="1">
      <c r="A124" s="33"/>
      <c r="B124" s="33"/>
      <c r="C124" s="33"/>
      <c r="D124" s="33"/>
      <c r="E124" s="33"/>
      <c r="F124" s="33"/>
      <c r="G124" s="22" t="s">
        <v>26</v>
      </c>
      <c r="H124" s="34">
        <f>SUM(H127,H125)</f>
        <v>5967</v>
      </c>
      <c r="I124" s="34">
        <f>SUM(I127,I125)</f>
        <v>5967</v>
      </c>
      <c r="J124" s="34">
        <f>SUM(J125:J127)</f>
        <v>5967</v>
      </c>
      <c r="K124" s="57">
        <f t="shared" si="0"/>
        <v>1</v>
      </c>
    </row>
    <row r="125" spans="1:11" s="11" customFormat="1" ht="12.75">
      <c r="A125" s="33"/>
      <c r="B125" s="33"/>
      <c r="C125" s="33"/>
      <c r="D125" s="33"/>
      <c r="E125" s="33"/>
      <c r="F125" s="33"/>
      <c r="G125" s="35" t="s">
        <v>8</v>
      </c>
      <c r="H125" s="34">
        <v>2571.15</v>
      </c>
      <c r="I125" s="34">
        <v>2571.15</v>
      </c>
      <c r="J125" s="47">
        <v>2571.15</v>
      </c>
      <c r="K125" s="57">
        <f t="shared" si="0"/>
        <v>1</v>
      </c>
    </row>
    <row r="126" spans="1:11" s="11" customFormat="1" ht="12" customHeight="1">
      <c r="A126" s="33"/>
      <c r="B126" s="33"/>
      <c r="C126" s="33"/>
      <c r="D126" s="33"/>
      <c r="E126" s="33"/>
      <c r="F126" s="33"/>
      <c r="G126" s="35" t="s">
        <v>9</v>
      </c>
      <c r="H126" s="34"/>
      <c r="I126" s="34"/>
      <c r="J126" s="47"/>
      <c r="K126" s="57"/>
    </row>
    <row r="127" spans="1:11" s="11" customFormat="1" ht="21.75" customHeight="1">
      <c r="A127" s="33"/>
      <c r="B127" s="33"/>
      <c r="C127" s="33"/>
      <c r="D127" s="33"/>
      <c r="E127" s="33"/>
      <c r="F127" s="33"/>
      <c r="G127" s="41" t="s">
        <v>10</v>
      </c>
      <c r="H127" s="34">
        <v>3395.85</v>
      </c>
      <c r="I127" s="34">
        <v>3395.85</v>
      </c>
      <c r="J127" s="47">
        <v>3395.85</v>
      </c>
      <c r="K127" s="57">
        <f>J127/I127</f>
        <v>1</v>
      </c>
    </row>
    <row r="128" spans="1:11" s="11" customFormat="1" ht="34.5" customHeight="1">
      <c r="A128" s="33"/>
      <c r="B128" s="33"/>
      <c r="C128" s="42"/>
      <c r="D128" s="33"/>
      <c r="E128" s="33"/>
      <c r="F128" s="33"/>
      <c r="G128" s="23" t="s">
        <v>25</v>
      </c>
      <c r="H128" s="34"/>
      <c r="I128" s="34"/>
      <c r="J128" s="59"/>
      <c r="K128" s="58"/>
    </row>
    <row r="129" spans="1:11" s="5" customFormat="1" ht="12.75">
      <c r="A129" s="48"/>
      <c r="B129" s="48" t="s">
        <v>28</v>
      </c>
      <c r="C129" s="48"/>
      <c r="D129" s="48"/>
      <c r="E129" s="48"/>
      <c r="F129" s="48"/>
      <c r="G129" s="48"/>
      <c r="H129" s="49">
        <f>SUM(H10,H22,H33,H43,H53,H63,H74,H85,H96,H107,H118)</f>
        <v>5817595.9</v>
      </c>
      <c r="I129" s="49">
        <f>SUM(I10,I22,I33,I43,I53,I63,I74,I85,I96,I107,I118)</f>
        <v>2978059.67</v>
      </c>
      <c r="J129" s="49">
        <v>2642768.56</v>
      </c>
      <c r="K129" s="60">
        <f aca="true" t="shared" si="1" ref="K129:K140">J129/I129</f>
        <v>0.8874128972707924</v>
      </c>
    </row>
    <row r="130" spans="1:11" ht="12.75">
      <c r="A130" s="22"/>
      <c r="B130" s="22" t="s">
        <v>27</v>
      </c>
      <c r="C130" s="22"/>
      <c r="D130" s="22"/>
      <c r="E130" s="22"/>
      <c r="F130" s="22"/>
      <c r="G130" s="22"/>
      <c r="H130" s="49">
        <f>SUM(H11,H23,H34,H44,H54,H64,H75,H97,H108,H119,H86)</f>
        <v>2337411.5700000003</v>
      </c>
      <c r="I130" s="49">
        <f>SUM(I11,I23,I34,I44,I54,I64,I75,I97,I108,I119,I86)</f>
        <v>871291.02</v>
      </c>
      <c r="J130" s="49">
        <f>SUM(J11,J23,J34,J44,J54,J64,J75,J97,J108,J119,J86)</f>
        <v>811756.77</v>
      </c>
      <c r="K130" s="60">
        <f t="shared" si="1"/>
        <v>0.931671222779273</v>
      </c>
    </row>
    <row r="131" spans="1:11" ht="12.75">
      <c r="A131" s="22"/>
      <c r="B131" s="35" t="s">
        <v>8</v>
      </c>
      <c r="C131" s="22"/>
      <c r="D131" s="22"/>
      <c r="E131" s="22"/>
      <c r="F131" s="22"/>
      <c r="G131" s="22"/>
      <c r="H131" s="49">
        <f aca="true" t="shared" si="2" ref="H131:J133">SUM(H12,H24,H35,H45,H55,H65,H76,H87,H98,H109,H120)</f>
        <v>151291.06</v>
      </c>
      <c r="I131" s="49">
        <f t="shared" si="2"/>
        <v>59077.37</v>
      </c>
      <c r="J131" s="49">
        <f t="shared" si="2"/>
        <v>57161.25</v>
      </c>
      <c r="K131" s="60">
        <f t="shared" si="1"/>
        <v>0.9675659224505085</v>
      </c>
    </row>
    <row r="132" spans="1:11" ht="12.75">
      <c r="A132" s="22"/>
      <c r="B132" s="35" t="s">
        <v>9</v>
      </c>
      <c r="C132" s="22"/>
      <c r="D132" s="22"/>
      <c r="E132" s="22"/>
      <c r="F132" s="22"/>
      <c r="G132" s="22"/>
      <c r="H132" s="49">
        <f t="shared" si="2"/>
        <v>227972.59</v>
      </c>
      <c r="I132" s="49">
        <f t="shared" si="2"/>
        <v>94883.11</v>
      </c>
      <c r="J132" s="49">
        <f t="shared" si="2"/>
        <v>87482.81</v>
      </c>
      <c r="K132" s="60">
        <f t="shared" si="1"/>
        <v>0.922006139975808</v>
      </c>
    </row>
    <row r="133" spans="1:11" ht="12.75">
      <c r="A133" s="22"/>
      <c r="B133" s="41" t="s">
        <v>10</v>
      </c>
      <c r="C133" s="22"/>
      <c r="D133" s="22"/>
      <c r="E133" s="22"/>
      <c r="F133" s="22"/>
      <c r="G133" s="36"/>
      <c r="H133" s="49">
        <f t="shared" si="2"/>
        <v>1958147.9200000002</v>
      </c>
      <c r="I133" s="49">
        <f t="shared" si="2"/>
        <v>717330.54</v>
      </c>
      <c r="J133" s="49">
        <f t="shared" si="2"/>
        <v>667112.7100000002</v>
      </c>
      <c r="K133" s="60">
        <f t="shared" si="1"/>
        <v>0.9299934588035248</v>
      </c>
    </row>
    <row r="134" spans="1:11" ht="22.5" hidden="1">
      <c r="A134" s="22"/>
      <c r="B134" s="23" t="s">
        <v>25</v>
      </c>
      <c r="C134" s="22"/>
      <c r="D134" s="22"/>
      <c r="E134" s="22"/>
      <c r="F134" s="22"/>
      <c r="G134" s="36"/>
      <c r="H134" s="49" t="e">
        <f>SUM(H15,#REF!,#REF!,#REF!,#REF!,#REF!,H68)</f>
        <v>#REF!</v>
      </c>
      <c r="I134" s="49" t="e">
        <f>SUM(I15,#REF!,#REF!,#REF!,#REF!,#REF!,I68)</f>
        <v>#REF!</v>
      </c>
      <c r="J134" s="49" t="e">
        <f>SUM(J15,#REF!,#REF!,#REF!,#REF!,#REF!,J68)</f>
        <v>#REF!</v>
      </c>
      <c r="K134" s="60" t="e">
        <f t="shared" si="1"/>
        <v>#REF!</v>
      </c>
    </row>
    <row r="135" spans="1:11" ht="14.25" customHeight="1">
      <c r="A135" s="22"/>
      <c r="B135" s="23"/>
      <c r="C135" s="22"/>
      <c r="D135" s="22"/>
      <c r="E135" s="22"/>
      <c r="F135" s="22"/>
      <c r="G135" s="36"/>
      <c r="H135" s="49"/>
      <c r="I135" s="49"/>
      <c r="J135" s="49"/>
      <c r="K135" s="60"/>
    </row>
    <row r="136" spans="1:11" ht="12.75">
      <c r="A136" s="22"/>
      <c r="B136" s="22" t="s">
        <v>26</v>
      </c>
      <c r="C136" s="22"/>
      <c r="D136" s="22"/>
      <c r="E136" s="22"/>
      <c r="F136" s="22"/>
      <c r="G136" s="22"/>
      <c r="H136" s="49">
        <f>SUM(H17,H28,H38,H48,H58,H69,H80,H91,H102,H113,H124)</f>
        <v>3480184.33</v>
      </c>
      <c r="I136" s="49">
        <f>SUM(I17,I28,I38,I48,I58,I69,I80,I91,I102,I113,I124)</f>
        <v>2106768.65</v>
      </c>
      <c r="J136" s="49">
        <v>1831011.79</v>
      </c>
      <c r="K136" s="60">
        <f t="shared" si="1"/>
        <v>0.8691090927330821</v>
      </c>
    </row>
    <row r="137" spans="1:11" ht="12.75">
      <c r="A137" s="22"/>
      <c r="B137" s="35" t="s">
        <v>8</v>
      </c>
      <c r="C137" s="22"/>
      <c r="D137" s="22"/>
      <c r="E137" s="22"/>
      <c r="F137" s="22"/>
      <c r="G137" s="22"/>
      <c r="H137" s="49">
        <f>SUM(H18,H29,H39,H49,H59,H70,H92,H103,H125)</f>
        <v>1447214.0799999998</v>
      </c>
      <c r="I137" s="49">
        <f>SUM(I18,I29,I39,I49,I59,I70,I92,I103,I125)</f>
        <v>887313.2999999999</v>
      </c>
      <c r="J137" s="49">
        <v>751810.91</v>
      </c>
      <c r="K137" s="60">
        <f t="shared" si="1"/>
        <v>0.847289125498288</v>
      </c>
    </row>
    <row r="138" spans="1:11" ht="12.75">
      <c r="A138" s="22"/>
      <c r="B138" s="35" t="s">
        <v>9</v>
      </c>
      <c r="C138" s="22"/>
      <c r="D138" s="22"/>
      <c r="E138" s="22"/>
      <c r="F138" s="22"/>
      <c r="G138" s="22"/>
      <c r="H138" s="49">
        <f aca="true" t="shared" si="3" ref="H138:J139">SUM(H19,H30,H40,H50,H60,H71,H82,H93,H104,H115,H126)</f>
        <v>2514.58</v>
      </c>
      <c r="I138" s="49">
        <f t="shared" si="3"/>
        <v>0</v>
      </c>
      <c r="J138" s="49">
        <f t="shared" si="3"/>
        <v>0</v>
      </c>
      <c r="K138" s="60">
        <v>0</v>
      </c>
    </row>
    <row r="139" spans="1:11" ht="12.75">
      <c r="A139" s="22"/>
      <c r="B139" s="41" t="s">
        <v>10</v>
      </c>
      <c r="C139" s="22"/>
      <c r="D139" s="22"/>
      <c r="E139" s="22"/>
      <c r="F139" s="22"/>
      <c r="G139" s="22"/>
      <c r="H139" s="49">
        <f t="shared" si="3"/>
        <v>2030455.6700000002</v>
      </c>
      <c r="I139" s="49">
        <f t="shared" si="3"/>
        <v>1219455.35</v>
      </c>
      <c r="J139" s="49">
        <f t="shared" si="3"/>
        <v>1079200.8800000001</v>
      </c>
      <c r="K139" s="60">
        <f t="shared" si="1"/>
        <v>0.8849859734511805</v>
      </c>
    </row>
    <row r="140" spans="1:11" ht="22.5">
      <c r="A140" s="50"/>
      <c r="B140" s="51" t="s">
        <v>25</v>
      </c>
      <c r="C140" s="50"/>
      <c r="D140" s="50"/>
      <c r="E140" s="50"/>
      <c r="F140" s="50"/>
      <c r="G140" s="50"/>
      <c r="H140" s="52">
        <f>SUM(H21,H32,H42,H52,H62,H73,H84,H106,H117,H128)</f>
        <v>1697799.56</v>
      </c>
      <c r="I140" s="52">
        <f>SUM(I21,I32,I42,I52,I62,I73,I84,I106,I117,I128)</f>
        <v>901048.56</v>
      </c>
      <c r="J140" s="52">
        <f>SUM(J21,J32,J42,J52,J62,J73,J84,J106,J117,J128)</f>
        <v>901048.56</v>
      </c>
      <c r="K140" s="60">
        <f t="shared" si="1"/>
        <v>1</v>
      </c>
    </row>
  </sheetData>
  <sheetProtection/>
  <mergeCells count="17">
    <mergeCell ref="B87:B89"/>
    <mergeCell ref="J7:J8"/>
    <mergeCell ref="K7:K8"/>
    <mergeCell ref="B13:B21"/>
    <mergeCell ref="D22:D25"/>
    <mergeCell ref="B65:B67"/>
    <mergeCell ref="B76:B78"/>
    <mergeCell ref="J3:K3"/>
    <mergeCell ref="A5:K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4724409448818898" right="0.7480314960629921" top="0.7874015748031497" bottom="0.9448818897637796" header="0.5118110236220472" footer="0.66929133858267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2013-04-10T12:26:28Z</cp:lastPrinted>
  <dcterms:created xsi:type="dcterms:W3CDTF">1998-12-09T13:02:10Z</dcterms:created>
  <dcterms:modified xsi:type="dcterms:W3CDTF">2013-04-10T12:27:22Z</dcterms:modified>
  <cp:category/>
  <cp:version/>
  <cp:contentType/>
  <cp:contentStatus/>
</cp:coreProperties>
</file>