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0380" windowHeight="6795" tabRatio="599" activeTab="3"/>
  </bookViews>
  <sheets>
    <sheet name="Nr 8" sheetId="1" r:id="rId1"/>
    <sheet name="Nr 7" sheetId="2" r:id="rId2"/>
    <sheet name="Nr 9a" sheetId="3" r:id="rId3"/>
    <sheet name="Nr 9 " sheetId="4" r:id="rId4"/>
    <sheet name="Nr 3" sheetId="5" r:id="rId5"/>
    <sheet name="Nr 6" sheetId="6" r:id="rId6"/>
    <sheet name="Nr4 " sheetId="7" r:id="rId7"/>
    <sheet name="Nr4a" sheetId="8" r:id="rId8"/>
    <sheet name="Nr 1" sheetId="9" r:id="rId9"/>
    <sheet name="Nr 2" sheetId="10" r:id="rId10"/>
    <sheet name="Nr 5" sheetId="11" r:id="rId11"/>
  </sheets>
  <definedNames>
    <definedName name="_xlnm.Print_Titles" localSheetId="8">'Nr 1'!$7:$9</definedName>
    <definedName name="_xlnm.Print_Titles" localSheetId="9">'Nr 2'!$7:$11</definedName>
    <definedName name="_xlnm.Print_Titles" localSheetId="0">'Nr 8'!$10:$12</definedName>
    <definedName name="_xlnm.Print_Titles" localSheetId="7">'Nr4a'!$10:$14</definedName>
  </definedNames>
  <calcPr fullCalcOnLoad="1"/>
</workbook>
</file>

<file path=xl/sharedStrings.xml><?xml version="1.0" encoding="utf-8"?>
<sst xmlns="http://schemas.openxmlformats.org/spreadsheetml/2006/main" count="829" uniqueCount="430">
  <si>
    <t>Załącznik Nr 1</t>
  </si>
  <si>
    <t>Lp.</t>
  </si>
  <si>
    <t>Dział klasyfikacji</t>
  </si>
  <si>
    <t>Żródło dochodów (paragrafy klasyfikacji)</t>
  </si>
  <si>
    <t>w zł</t>
  </si>
  <si>
    <t>Nazwa działu i rozdziału</t>
  </si>
  <si>
    <t>Symbol</t>
  </si>
  <si>
    <t>Dział</t>
  </si>
  <si>
    <t>Rozdział</t>
  </si>
  <si>
    <t>Wydatki</t>
  </si>
  <si>
    <t>w tym:</t>
  </si>
  <si>
    <t>dotacje</t>
  </si>
  <si>
    <t>Załącznik Nr 3</t>
  </si>
  <si>
    <t>Przychody</t>
  </si>
  <si>
    <t>Kwota</t>
  </si>
  <si>
    <t>1.</t>
  </si>
  <si>
    <t>2.</t>
  </si>
  <si>
    <t>3.</t>
  </si>
  <si>
    <t>4.</t>
  </si>
  <si>
    <t>5.</t>
  </si>
  <si>
    <t>6.</t>
  </si>
  <si>
    <t>Razem przychody</t>
  </si>
  <si>
    <t>Rozchody</t>
  </si>
  <si>
    <t>Razem rozchody</t>
  </si>
  <si>
    <t>Jednostka organizacyjna realizująca program lub koordynująca jego wykonanie</t>
  </si>
  <si>
    <t>Okres realizacji programu</t>
  </si>
  <si>
    <t>Łączne nakłady finansowe</t>
  </si>
  <si>
    <t>Wysokość wydatków w roku budżetowym</t>
  </si>
  <si>
    <t>Załącznik Nr 5</t>
  </si>
  <si>
    <t>Dział rozdział</t>
  </si>
  <si>
    <t>Nadwyżka z lat ubiegłych (§ 957)</t>
  </si>
  <si>
    <t>Wolne środki jako nadwyżka środków pieniężnych na rachunku bieżącym budżetu j.s.t. wynikająca z rozliczeń kredytów i pożyczek z lat ubiegłych (§ 955)</t>
  </si>
  <si>
    <t>Razem: dział 010</t>
  </si>
  <si>
    <t>Razem: dział 020</t>
  </si>
  <si>
    <t>Razem: dział 400</t>
  </si>
  <si>
    <t>Razem: dział 756</t>
  </si>
  <si>
    <t>Izby rolnicze</t>
  </si>
  <si>
    <t>Ochotnicze straże pożarne</t>
  </si>
  <si>
    <t>Dodatki mieszkaniowe</t>
  </si>
  <si>
    <t>Ośrodki pomocy społecznej</t>
  </si>
  <si>
    <t>Usługi opiekuńcze i specjalistyczne usługi opiekuńcze</t>
  </si>
  <si>
    <t>Razem: dział 853</t>
  </si>
  <si>
    <t>Szkoły podstawowe</t>
  </si>
  <si>
    <t>Razem: dział 801</t>
  </si>
  <si>
    <t>Gospodarka ściekowa i ochrona wód</t>
  </si>
  <si>
    <t>Przeciwdziałanie alkoholizmowi</t>
  </si>
  <si>
    <t>Zadania w zakresie kultury fizycznej i sportu</t>
  </si>
  <si>
    <t>dochody własne</t>
  </si>
  <si>
    <t>kredyty i pożyczki</t>
  </si>
  <si>
    <t>środki z innych źródeł</t>
  </si>
  <si>
    <t>Stan na początek roku</t>
  </si>
  <si>
    <t>Stan na koniec roku</t>
  </si>
  <si>
    <t>Kwota przychodów</t>
  </si>
  <si>
    <t>Kwota wydatków</t>
  </si>
  <si>
    <t>Zadanie inwestycyjne</t>
  </si>
  <si>
    <t xml:space="preserve">Razem dział </t>
  </si>
  <si>
    <t>Źródła finasnowania wydatków:</t>
  </si>
  <si>
    <t>Łączne nakłady finansowe   (w roku budżetowym)</t>
  </si>
  <si>
    <t>Program inwestycyjny</t>
  </si>
  <si>
    <t>Rok rozpoczęcia</t>
  </si>
  <si>
    <t>Rok zakończenia</t>
  </si>
  <si>
    <t>Żródła finansowania wydatków:</t>
  </si>
  <si>
    <t>Nazwa funduszu</t>
  </si>
  <si>
    <t>Przedszkola</t>
  </si>
  <si>
    <t>Razem: dział 852</t>
  </si>
  <si>
    <t>Rady Gminy w Skarżysku Koscielnym</t>
  </si>
  <si>
    <t>Administracja Publiczna</t>
  </si>
  <si>
    <t>Razem: dział 750</t>
  </si>
  <si>
    <t>(podpis)</t>
  </si>
  <si>
    <t>WYDATKI NA ZADANIA WŁASNE</t>
  </si>
  <si>
    <t>I.</t>
  </si>
  <si>
    <t>Bieżące</t>
  </si>
  <si>
    <t>PLAN</t>
  </si>
  <si>
    <t>przychodów i wydatków funduszy celowych</t>
  </si>
  <si>
    <t xml:space="preserve">Rady Gminy Skarżysko Koscielne </t>
  </si>
  <si>
    <t>900-90011</t>
  </si>
  <si>
    <t>Gminny Fundusz Ochrony Środowiska i Gospodarki Wodnej</t>
  </si>
  <si>
    <t>..................</t>
  </si>
  <si>
    <t>Rady Gminy w Skarżysku Kościelnym</t>
  </si>
  <si>
    <t>WYDATKI NA WIELOLETNIE PROGRAMY INWESTYCYJNE</t>
  </si>
  <si>
    <t xml:space="preserve">§ 2010 - Dotacje celowe otrzymane z budżetu państwa na realizację zadań bieżących z zakresu administracji rządowej oraz innych zadań zleconych gminie (związkom gmin )ustawami </t>
  </si>
  <si>
    <t>Urzędy naczelnych organów władzy państwowej, kontroli i ochrony prawa oraz sądownictwa</t>
  </si>
  <si>
    <t xml:space="preserve">Urzędy naczelnych organów władzy państwowej, kontroli i ochrony prawa </t>
  </si>
  <si>
    <t>Udziały gmin w podatkach stanowiących dochód budżetu państwa</t>
  </si>
  <si>
    <t xml:space="preserve">§ 0010 - Podatek dochodowy od osób fizycznych </t>
  </si>
  <si>
    <t>Różne rozliczenia</t>
  </si>
  <si>
    <t xml:space="preserve">§ 2920 - Subwencje ogólne z budzetu państwa </t>
  </si>
  <si>
    <t>Razem: dział 751</t>
  </si>
  <si>
    <t>Pomoc społeczna</t>
  </si>
  <si>
    <t>§ 0830 - Wpływy z usług</t>
  </si>
  <si>
    <t>Pozostałe zadania w zakresie polityki społecznej</t>
  </si>
  <si>
    <t>Powiatowe Urzędy Pracy</t>
  </si>
  <si>
    <t>Wytwarzanie i zaopatrywanie w energię elektryczną, gaz i wodę</t>
  </si>
  <si>
    <t>Dostarczanie wody</t>
  </si>
  <si>
    <t>Rolnictwo i łowiectwo</t>
  </si>
  <si>
    <t>Zwalczanie chorób zakaźnych zwierząt oraz badania monitoringowe pozostałości chemicznych i biologicznych w tkankach zwierząt i produktach pochodzenia zwierzecego</t>
  </si>
  <si>
    <t>§ 0690 - Wpływy z różnych opłat</t>
  </si>
  <si>
    <t>Leśnictwo</t>
  </si>
  <si>
    <t>Gospodarka leśna</t>
  </si>
  <si>
    <t>Gospodarka gruntami i nieruchomościami</t>
  </si>
  <si>
    <t>Razem: dział 700</t>
  </si>
  <si>
    <t>Gospodarka mieszkaniowa</t>
  </si>
  <si>
    <t>§ 0470 - Wpływy z opłat za zarząd, użytkowanie i użytkowanie wieczyste nieruchomości</t>
  </si>
  <si>
    <t>§ 0910 - Odsetki od nieterminowych wpłat z tytułu podatków i opłat</t>
  </si>
  <si>
    <t>Pozostała działalność</t>
  </si>
  <si>
    <t>§ 0310 - Podatek od nieruchomości</t>
  </si>
  <si>
    <t xml:space="preserve">§ 0320 - Podatek rolny </t>
  </si>
  <si>
    <t xml:space="preserve">§ 0330 - Podatek leśny </t>
  </si>
  <si>
    <t>§ 0340 - Podatek od środków transportowych</t>
  </si>
  <si>
    <t>§ 0500 - Podatek od czynności cywilnoprawnych</t>
  </si>
  <si>
    <t>§ 0360 - Podatek od spadków i darowizn</t>
  </si>
  <si>
    <t xml:space="preserve">§ 0410 - Wpływy z opłaty skarbowej </t>
  </si>
  <si>
    <t>Oświata i wychowanie</t>
  </si>
  <si>
    <t>Edukacyjna opieka wychowawcza</t>
  </si>
  <si>
    <t>Świetlice szkolne</t>
  </si>
  <si>
    <t>§ 0830 - Wpływy z usług (odpłatność za żywienie)</t>
  </si>
  <si>
    <t>§ 0690 - Wpływy z różnych opłat (czesne)</t>
  </si>
  <si>
    <t>Razem: dział 854</t>
  </si>
  <si>
    <t>Razem: dział 758</t>
  </si>
  <si>
    <t>Zakup materiałów i wyposażenia</t>
  </si>
  <si>
    <t>Zakup usług pozostałych</t>
  </si>
  <si>
    <t>Różne opłaty i składki</t>
  </si>
  <si>
    <t>Rolnictwo ekologiczne</t>
  </si>
  <si>
    <t>Nagrody i wydatki osobowe niezaliczone do wynagrodzeń</t>
  </si>
  <si>
    <t>Wynagrodzenia osobowe pracowników</t>
  </si>
  <si>
    <t>Dodatkowe wynagrodzenia roczne</t>
  </si>
  <si>
    <t>Składki na ubezpieczenia społeczne</t>
  </si>
  <si>
    <t>Składki na Fundusz Pracy</t>
  </si>
  <si>
    <t>Zakup energii</t>
  </si>
  <si>
    <t>Zakup usług remontowych</t>
  </si>
  <si>
    <t>Podróże służbowe krajowe</t>
  </si>
  <si>
    <t>Odpisy na zakładowy fundusz świadczeń socjalnych</t>
  </si>
  <si>
    <t>Podatek od towarów i usług (VAT)</t>
  </si>
  <si>
    <t>Transport i łączność</t>
  </si>
  <si>
    <t>Drogi publiczne powiatowe</t>
  </si>
  <si>
    <t>Wydatki inwestycyjne jednostek budżetowych</t>
  </si>
  <si>
    <t>Drogi publiczne gminne</t>
  </si>
  <si>
    <t>Plany zagospodarowania przestrzennego</t>
  </si>
  <si>
    <t>Administracja publiczna</t>
  </si>
  <si>
    <t>Urzędy wojewódzkie</t>
  </si>
  <si>
    <t>Różne wydatki na rzecz osób fizycznych</t>
  </si>
  <si>
    <t>Wydatki na zakupy inwestycyjne jedn. Budż.</t>
  </si>
  <si>
    <t>Urzędy naczelnych organów władzy państwowej, kontroli i ochrony prawa</t>
  </si>
  <si>
    <t>Bezpieczeństwo publiczne i ochrona przeciwpożarowa</t>
  </si>
  <si>
    <t>Obrona cywilna</t>
  </si>
  <si>
    <t>Obsługa długu publicznego</t>
  </si>
  <si>
    <t>Odsetki i dyskonto od krajowych skarbowych papierów wartoś. Oraz od krajowych pożyczek i kredytów</t>
  </si>
  <si>
    <t>Zakup pomocy naukowych, dydaktycznych i książek</t>
  </si>
  <si>
    <t>Dowożenie uczniów do szkół</t>
  </si>
  <si>
    <t>Ochrona zdrowia</t>
  </si>
  <si>
    <t>Lecznictwo ambulatoryjne</t>
  </si>
  <si>
    <t>Zakup środków żywności</t>
  </si>
  <si>
    <t>Składki na ubezpieczenie zdrowotne</t>
  </si>
  <si>
    <t>Świadczenia społeczne</t>
  </si>
  <si>
    <t>Świadczenia społeczne- żywienie</t>
  </si>
  <si>
    <t>Powiatowe urzędy pracy</t>
  </si>
  <si>
    <t xml:space="preserve">Przedszkola </t>
  </si>
  <si>
    <t>Gospodarka komunalna i ochrona środowiska</t>
  </si>
  <si>
    <t>Kultura i ochrona dziedzictwa narodowego</t>
  </si>
  <si>
    <t>Pozostałe zadania w zakresie kultury</t>
  </si>
  <si>
    <t>Domy i ośrodki kultury, świetlice i kluby</t>
  </si>
  <si>
    <t>Biblioteki</t>
  </si>
  <si>
    <t>Kultura fizyczna i sport</t>
  </si>
  <si>
    <t>Paragraf</t>
  </si>
  <si>
    <t>II.</t>
  </si>
  <si>
    <t>WYDATKI NA ZADANIA Z ZAKRESU ADMINISTRACJI RZĄDOWEJ I INNYCH ZADAŃ ZLECONYCH USTAWAMI</t>
  </si>
  <si>
    <t>Wynagrodzenie agencyjno - prowizyjne</t>
  </si>
  <si>
    <t>Wydatki na zakupy inwestycyjne jednostek budżetowych</t>
  </si>
  <si>
    <t>Pomoc  społeczna</t>
  </si>
  <si>
    <t>Dokształcanie i doskonalenie nauczycieli</t>
  </si>
  <si>
    <t>Część wyrównawcza  subwencji ogólnej dla gmin</t>
  </si>
  <si>
    <t>Część równoważąca   subwencji ogólnej dla gmin</t>
  </si>
  <si>
    <t>Różne rozliczenia finansowe</t>
  </si>
  <si>
    <t xml:space="preserve">§ 0920 - Pozostałe odsetki </t>
  </si>
  <si>
    <t>□ Konkursy ekologiczne</t>
  </si>
  <si>
    <t>Starostwo Powiatowe w Skarżysku - Kamiennej</t>
  </si>
  <si>
    <t>Wpłaty gmin na rzecz Izb Rolniczych w wys.2% uzyskanych wpłych z podatku rolnego</t>
  </si>
  <si>
    <t>Ogółem             (6+11)</t>
  </si>
  <si>
    <t>Razem</t>
  </si>
  <si>
    <t>Dotacje</t>
  </si>
  <si>
    <t>Obsługa długu</t>
  </si>
  <si>
    <t>Wynagrodzenia                i pochodne</t>
  </si>
  <si>
    <t>Majątkowe</t>
  </si>
  <si>
    <t>Z tytułu poręczeń i gwarancji</t>
  </si>
  <si>
    <t>Urząd Gminy</t>
  </si>
  <si>
    <t>Kanalizacja gminy</t>
  </si>
  <si>
    <t>III.</t>
  </si>
  <si>
    <t>Wpływy z innych opłat stanowiących dochody jednostek samorządu terytorialnego na podstawie ustaw</t>
  </si>
  <si>
    <t>Część oświatowa subwencji ogólnej dla jednostek samorządu terytorialnego</t>
  </si>
  <si>
    <t>§ 0750 - Dochody z najmu i dzierżawy składników majątkowych Skarbu Państwa, jednostek samorządu terytorialnego lub innych jednostek zaliczanych do sektora finansów publicznych oraz innych umów o podobnym charakterze</t>
  </si>
  <si>
    <t xml:space="preserve">§ 0480 - Wpływy z opłat za zezwolenie na sprzedaż alkoholu </t>
  </si>
  <si>
    <t xml:space="preserve">§ 2920 - Subwencje ogólne z budżetu państwa </t>
  </si>
  <si>
    <t>Działalność uslugowa</t>
  </si>
  <si>
    <t xml:space="preserve">Dochody od osób prawnych, od osób fizycznych i od innych jednostek nieposiadajacych osobowości prawnej oraz wydatki związane z ich poborem </t>
  </si>
  <si>
    <t>Obsługa papierów wartościowych, kredytów i pożyczek jedn. samorz. teryt.</t>
  </si>
  <si>
    <t>Gimnazja</t>
  </si>
  <si>
    <t>Pozostała działalnosć (odpisy socjalne emerytów i rencistów, nauczycieli)</t>
  </si>
  <si>
    <t>§ 0970 - Wpływy z różnych dochodów</t>
  </si>
  <si>
    <t>Oświetlenie uli, placów i dróg</t>
  </si>
  <si>
    <t>7.</t>
  </si>
  <si>
    <t>8.</t>
  </si>
  <si>
    <t>OGÓŁEM PLAN WYDATKÓW (I, II i III)</t>
  </si>
  <si>
    <t>WYDATKI NA REALIZACJĘ ZADAŃ WSPÓLNYCH Z INNYMI JEDNOSTKAMI SAMORZĄDU TERYTORIALNEGO</t>
  </si>
  <si>
    <t>9.</t>
  </si>
  <si>
    <t>11.</t>
  </si>
  <si>
    <t>12.</t>
  </si>
  <si>
    <t>13.</t>
  </si>
  <si>
    <t>14.</t>
  </si>
  <si>
    <t>15.</t>
  </si>
  <si>
    <t>16.</t>
  </si>
  <si>
    <t>17.</t>
  </si>
  <si>
    <t>Urzędy gmin (miast i miast na prawach powiatu)</t>
  </si>
  <si>
    <t>1.1</t>
  </si>
  <si>
    <t>3.1</t>
  </si>
  <si>
    <t>Budynek administracyjny</t>
  </si>
  <si>
    <t>□ Selektywna zbiórka odpadów i gospodarka odpadami (składka na "Utylizator")</t>
  </si>
  <si>
    <t>Budynek administracyjny Urzędu Gminy(zagospodarowanie placu)</t>
  </si>
  <si>
    <t>Dochody od osób prawnych, od osób fizycznych i od innych jednostek nieposiadających osobowości prawnej oraz wydatki związane z ich poborem.</t>
  </si>
  <si>
    <t xml:space="preserve">Urzędy wojewódzkie     </t>
  </si>
  <si>
    <t xml:space="preserve">§ 0970 - Wpływy z różnych dochodów </t>
  </si>
  <si>
    <t>1.2</t>
  </si>
  <si>
    <t>1.3</t>
  </si>
  <si>
    <t>3.2</t>
  </si>
  <si>
    <t>OGÓŁEM</t>
  </si>
  <si>
    <t>Załącznik Nr 2</t>
  </si>
  <si>
    <t>I. DOCHODY WŁASNE</t>
  </si>
  <si>
    <t>II. SUBWENCJA OGÓLNA</t>
  </si>
  <si>
    <t>IV. DOTACJE CELOWE OTRZYMANE Z BUDŻETU PAŃSTWA NA ZADANIA WŁASNE</t>
  </si>
  <si>
    <t>V. ŚRODKI NA DOFINANSOWANIE ZADAŃ WŁASNYCH J.S.T. POZYSKANE Z INNYCH ŹRÓDEŁ</t>
  </si>
  <si>
    <t>Wpływy z podatku rolnego, podatku leśnego, podatku od czynności cywilnoprawnych,  podatków i opłat lokalnych od osób prawnych  i innych jednostek organizacyjnych</t>
  </si>
  <si>
    <t>Wpływy z podatku rolnego, podatku leśnego,  podatku od spadków i darowizn, podatku od czynności cywilnoprawnych oraz podatków i opłat lokalnych od osób fizycznych</t>
  </si>
  <si>
    <t>Razem: dział 900</t>
  </si>
  <si>
    <t>Spłaty kredytów i pożyczek długoterminowych (§ 992, 963)</t>
  </si>
  <si>
    <t>1.4</t>
  </si>
  <si>
    <t>Wysokość wydatków w roku 2007</t>
  </si>
  <si>
    <t xml:space="preserve">§ 2010 - Dotacje celowe otrzymane z budżetu państwa na realizację zadań bieżących z zakresu administracji rządowej oraz innych zadań zleconych gminie (związkom gmin) ustawami </t>
  </si>
  <si>
    <t>Usługi internetowe</t>
  </si>
  <si>
    <t xml:space="preserve">Wynagrodzenia bezosobowe </t>
  </si>
  <si>
    <t>§ 0490 - Wpływy z innych lokalnych opłat pobranych przez jednostki samorzadu terytorialnego na podstawie odrębnych ustaw</t>
  </si>
  <si>
    <t>Urzędy gmin</t>
  </si>
  <si>
    <t>Domy Pomocy Społecznej</t>
  </si>
  <si>
    <t>Gospodarka odpadami</t>
  </si>
  <si>
    <t xml:space="preserve">Oczyszczanie miast i wsi </t>
  </si>
  <si>
    <t>Rezerwy ogólne i celowe</t>
  </si>
  <si>
    <t>Rezerwy</t>
  </si>
  <si>
    <t>Rózne rozliczenia</t>
  </si>
  <si>
    <t xml:space="preserve">Infrastruktura drogowa </t>
  </si>
  <si>
    <t xml:space="preserve">Rady Gminy w Skarżysku Kościelnym     </t>
  </si>
  <si>
    <t xml:space="preserve">Dotacja celowa przekazana dla powiatu na zadania bieżące realizowane na podstawie porozumień (umów) między jednostkami samorzadu terytorialnego </t>
  </si>
  <si>
    <t>Dotacja celowa przekazana dla powiatu na inwestycje i zakupy inwestycyjne realizowane na podstawie porozumień (umów) między jednostkami samorządu terytorialnego</t>
  </si>
  <si>
    <t>§ 0870- Wpływy ze sprzedaży składników majatkowych</t>
  </si>
  <si>
    <t>Utworzenie Gminnego zespołu reagowania kryzysowego</t>
  </si>
  <si>
    <t>§ 6290 - Środki na dofinansowanie własnych inwestycji gmin ( zwiazków gmin), powiatów (związków powiatów), samorzadów województw, pozyskane z innych źródeł  (środki Społecznych Komitetów Kanalizacji)</t>
  </si>
  <si>
    <t xml:space="preserve">§ 2030 - Dotacje celowe otrzymane z budżetu państwa na realizację własnych  zadań bieżących gmin (związków gmin ) </t>
  </si>
  <si>
    <t xml:space="preserve">§ 2010 - Dotacje celowe otrzymane z budżetu państwa na realizację zadań bieżących z zakresu administracji rządowej oraz innych zadań zleconych gminie (związkom gmin ) ustawami </t>
  </si>
  <si>
    <t>10.</t>
  </si>
  <si>
    <t>III. DOTACJE CELOWE OTRZYMANE Z BUDŻETU PAŃSTWA NA ZADANIA ZLECONE</t>
  </si>
  <si>
    <t>Składki na ubezpieczenie zdrowotne opłacane za osoby pobierające niektóre świadczenia z pomocy społecznej oraz niektóre świadczenia rodzinne</t>
  </si>
  <si>
    <t>Rady gmin (miast i miast na prawach powiatu)</t>
  </si>
  <si>
    <t xml:space="preserve">Pobór podatków,opłat i niepodatkowych należności budżetowych </t>
  </si>
  <si>
    <t>Składki na ubezpieczenia  zdrowotne. opłacane za osoby pobierające niektóre świadczenia  z pomocy społecznej oraz niektóre świadczenia rodzinne</t>
  </si>
  <si>
    <t>Plan na 2006 rok</t>
  </si>
  <si>
    <t>Przewidywane wykonanie w  roku 2005</t>
  </si>
  <si>
    <t>Dowóz uczniów niepełnosprawnych do Zespołu Placówek Specjalnych dla Niepełnosprawnych Ruchowo w Skarżysku - Kamiennej</t>
  </si>
  <si>
    <t>Zakład Gospodarki Komunalnej</t>
  </si>
  <si>
    <t>Samorządowa Instytucja Kultury- Gminna Biblioteka Publiczna</t>
  </si>
  <si>
    <t>Dotacja podmiotowa z budżetu dla samorządowej instytucji kultury</t>
  </si>
  <si>
    <t>Obiekty  kulturalno - oświatowe</t>
  </si>
  <si>
    <t>Budowa Centrum Kulturalno - Oświatowegi i Sportowego w Kierzu Niedźwiedzim</t>
  </si>
  <si>
    <t>Urząd Gminy- komputeryzacja</t>
  </si>
  <si>
    <t>4.1.</t>
  </si>
  <si>
    <t xml:space="preserve">Modernizacja drogi gminnej relacji Świerczek - Kierz Niedźwiedzi </t>
  </si>
  <si>
    <t xml:space="preserve">Budowa oświetlenia ulicznego </t>
  </si>
  <si>
    <t>Nazwa zakładu budżetowego</t>
  </si>
  <si>
    <t>w tym</t>
  </si>
  <si>
    <t>celowa na inwestycje</t>
  </si>
  <si>
    <t>wydatki na wynagrodzenia i składniki naliczane od wynagrodzeń</t>
  </si>
  <si>
    <t>wydatki inwestycyjne</t>
  </si>
  <si>
    <t>wpłata do budżetu</t>
  </si>
  <si>
    <t>400/40002</t>
  </si>
  <si>
    <t>900/90001</t>
  </si>
  <si>
    <t>Razem:</t>
  </si>
  <si>
    <t>Załącznik Nr 7</t>
  </si>
  <si>
    <t>Stan środków obrotowych na 1.01.2006 r.</t>
  </si>
  <si>
    <t>WYDATKI INWESTYCYJNE NA OKRES ROKU BUDŻETOWEGO 2006</t>
  </si>
  <si>
    <t>stan środków obrotowych na 31.12.2006 r.</t>
  </si>
  <si>
    <t>Zgodnie z planem konkursu ofert</t>
  </si>
  <si>
    <t>Wysokość wydatków w roku 2008</t>
  </si>
  <si>
    <t>Dotacje z budżetu</t>
  </si>
  <si>
    <t>przedmiotowa</t>
  </si>
  <si>
    <t>Dotacja podmiotowa z budżetu dla zakładu budżetowego</t>
  </si>
  <si>
    <t>Dotacja przedmiotowa z budżetu dla zakładu budżetowego</t>
  </si>
  <si>
    <t>Dotacje celowe z budżetu na finansowanie lub dofinansowanie kosztów realizacji inwestycji i zakupów inwestycyjnych</t>
  </si>
  <si>
    <t>Świadczenia społeczne (środki z dotacji)</t>
  </si>
  <si>
    <t>Świadczenia społeczne (Środki z budżetu gminy)</t>
  </si>
  <si>
    <t>Dotacje dla instytucji kultury</t>
  </si>
  <si>
    <t>Razem: dział 600</t>
  </si>
  <si>
    <t>Przychody i rozchody budżetu</t>
  </si>
  <si>
    <t>Kredyty i pożyczki długoterminowe (§ 903 i § 952)                                                   w tym:</t>
  </si>
  <si>
    <t>1.1.</t>
  </si>
  <si>
    <t>na realizację programów i projektów realizowanych z udziałem środków pochodzących z funduszy strukturalnych i Funduszu Spójności UE    (§ 903)</t>
  </si>
  <si>
    <t>1.2.</t>
  </si>
  <si>
    <t>pozostałe kredyty i pożyczki (§ 952)</t>
  </si>
  <si>
    <t xml:space="preserve">Papiery wartościowe (§ 931)                     </t>
  </si>
  <si>
    <t>2.1.</t>
  </si>
  <si>
    <t>na realizację programów i projektów realizowanych z udziałem środków pochodzących z funduszy strukturalnych i Funduszu Spójności UE    (§ 931)</t>
  </si>
  <si>
    <t xml:space="preserve">Obligacje jednostek samorządowych oraz związków komunalnych  (§ 931) </t>
  </si>
  <si>
    <t>3.1.</t>
  </si>
  <si>
    <t>Spłata pożyczek udzielonych (§ 951)</t>
  </si>
  <si>
    <t>Inne źródła (§ 955 i § 994)</t>
  </si>
  <si>
    <t>7.1.</t>
  </si>
  <si>
    <t>7.2.</t>
  </si>
  <si>
    <t>Przychody z lokat (§ 994)</t>
  </si>
  <si>
    <t>na realizację programów i projektów realizowanych z udziałem środków pochodzących z funduszy strukturalnych i Funduszu Spójności UE    (§ 963)</t>
  </si>
  <si>
    <t>pozostałe kredyty i pożyczki (§ 992)</t>
  </si>
  <si>
    <t xml:space="preserve">Wykup papierów wartościowych (§ 982)                     </t>
  </si>
  <si>
    <t>na realizację programów i projektów realizowanych z udziałem środków pochodzących z funduszy strukturalnych i Funduszu Spójności UE    (§ 982)</t>
  </si>
  <si>
    <t xml:space="preserve">Wykup obligacji samorządowych (§ 982) </t>
  </si>
  <si>
    <t>Udzielone pożyczki    (§ 991)</t>
  </si>
  <si>
    <t>Lokaty w bankach (§ 994)</t>
  </si>
  <si>
    <t xml:space="preserve">6. </t>
  </si>
  <si>
    <t>Inne cele (§ 995)</t>
  </si>
  <si>
    <r>
      <t>Prywatyzacja majątku j.s.t.           (§ 941, § 942 i § 944</t>
    </r>
    <r>
      <rPr>
        <vertAlign val="superscript"/>
        <sz val="12"/>
        <rFont val="Times New Roman CE"/>
        <family val="0"/>
      </rPr>
      <t>1)</t>
    </r>
    <r>
      <rPr>
        <sz val="10"/>
        <rFont val="Times New Roman CE"/>
        <family val="1"/>
      </rPr>
      <t>)</t>
    </r>
  </si>
  <si>
    <t>DOCHODY BUDŻETU W 2006 ROKU</t>
  </si>
  <si>
    <t>Dotacja celowa przekazana gminie na inwestycje i zakupy inwestycyjne realizowane na podstawie porozumień (umów) między jednostkami samorządu terytorialnego</t>
  </si>
  <si>
    <t>Gmina  Skarżysko - Kamienna</t>
  </si>
  <si>
    <t xml:space="preserve">Dotacja celowa przekazana dla gminy na inwestycje i zakupy inwestycyjne realizowane na podstawie porozumień (umów)między jednostkami samorządu terytorialnego - Współfinansowanie zamknięcia i rekultywacji składowiska odpadów komunalnych w Skarżysku Kamiennej "Łyżwy" </t>
  </si>
  <si>
    <t>900/90003</t>
  </si>
  <si>
    <t>Ogółem dochody budżetu</t>
  </si>
  <si>
    <t>Wydatki na programy i projekty realizowane ze środków pochodzących z funduszy strukturalnych i funduszu spójności Unii Europejskiej na 2006 rok</t>
  </si>
  <si>
    <t>L.p.</t>
  </si>
  <si>
    <t>Źródła finansowania</t>
  </si>
  <si>
    <t>Wydatki w roku budżetowym 2006</t>
  </si>
  <si>
    <t>Planowane wydatki budżetowe na realizację zadań programu w latach 2007 - 2008</t>
  </si>
  <si>
    <t>2007 rok</t>
  </si>
  <si>
    <t>2008 rok</t>
  </si>
  <si>
    <t>Razem 2007 - 2008</t>
  </si>
  <si>
    <t>I</t>
  </si>
  <si>
    <t>Ogółem wydatki bieżące</t>
  </si>
  <si>
    <t>- środki z budżetu j.s.t.</t>
  </si>
  <si>
    <t>- środki z budżetu krajowego</t>
  </si>
  <si>
    <t>- środki z pożyczki na prefinansowanie</t>
  </si>
  <si>
    <t>- środki z UE</t>
  </si>
  <si>
    <t>II</t>
  </si>
  <si>
    <t>Ogółem wydatki majątkowe</t>
  </si>
  <si>
    <t xml:space="preserve">Ogółem wydatki </t>
  </si>
  <si>
    <t>Projekt</t>
  </si>
  <si>
    <t>Przewidywane nakłady i źródła finansowania</t>
  </si>
  <si>
    <t>źródło</t>
  </si>
  <si>
    <t>kwota</t>
  </si>
  <si>
    <t>Wartość zadania:</t>
  </si>
  <si>
    <t>Wydatki majątkowe na programy i projekty realizowane ze środków pochodzących z funduszy strukturalnych i funduszu spójności Unii Europejskiej na 2006 rok</t>
  </si>
  <si>
    <t>Wykaz dotacji udzielanych z budżetu w 2006 roku dla zakładów budżetowych i gospodarstw pomocniczych</t>
  </si>
  <si>
    <t>Jednostka otrzymująca</t>
  </si>
  <si>
    <t>Dotacje przedmiotowe</t>
  </si>
  <si>
    <t>Dotacje celowe</t>
  </si>
  <si>
    <t>Zakres dotacji</t>
  </si>
  <si>
    <t>bieżące</t>
  </si>
  <si>
    <t>inwestycyjne</t>
  </si>
  <si>
    <t>Wykaz dotacji udzielanych z budżetu w 2006 roku (za wyjątkiem dotacji dla zakładów budżetowych i gospodarstw pomocniczych)</t>
  </si>
  <si>
    <t>Dotacje podmiotowe</t>
  </si>
  <si>
    <t>Załącznik Nr 4a</t>
  </si>
  <si>
    <t>Załącznik Nr 6</t>
  </si>
  <si>
    <t>Załącznik Nr 8</t>
  </si>
  <si>
    <t xml:space="preserve">Dotacja celowa przekazana dla powiatu na inwestycje i zakupy inwestycyjne realizowane na podstawie porozumień (umów)między jednostkami samorządu terytorialnego - Współfinansowanie budowy dróg powiatowych </t>
  </si>
  <si>
    <t>Załącznik Nr 9</t>
  </si>
  <si>
    <t>RAZEM</t>
  </si>
  <si>
    <t xml:space="preserve">Program:  Zintegrowany Program Operacyjny Rozwoju Regionalnego      </t>
  </si>
  <si>
    <t>Priorytet:Rozwój lokalny</t>
  </si>
  <si>
    <t>Działanie: Obszary wiejskie</t>
  </si>
  <si>
    <t>Projekt:Modernizacja drogi gminnej relacji Świerczek - Kierz Niedźwiedzi w gminie Skarżysko Kościelne</t>
  </si>
  <si>
    <t xml:space="preserve">Program: Sektorowy Program Operacyjny "Restrukturyzacja i modernizacja sektora żywnościowego oraz rozwój obszarów wiejskich 2004 - 2006"        </t>
  </si>
  <si>
    <t>Priorytet:Zrównoważony rozwój obszar ów wiejskich</t>
  </si>
  <si>
    <t>Działanie:Odnowa wsi oraz zachowanie i ochrona dziedzictwa kulturowego</t>
  </si>
  <si>
    <t>Projekt: Rodzinne Centrum Kultury i Wypoczynku "Nad żarnówką".</t>
  </si>
  <si>
    <t>Obiekty służby zdrowia</t>
  </si>
  <si>
    <t xml:space="preserve">Doposażenie świetlicy </t>
  </si>
  <si>
    <t>Wynagrodzenia konserwatorów</t>
  </si>
  <si>
    <t>Załącznik Nr 9a</t>
  </si>
  <si>
    <t>pochodzace z:</t>
  </si>
  <si>
    <t>pochodzące z:</t>
  </si>
  <si>
    <t>Wydatki do poniesienia po roku 2008</t>
  </si>
  <si>
    <t>ZPORR</t>
  </si>
  <si>
    <t>18.</t>
  </si>
  <si>
    <t>Załącznik Nr 4</t>
  </si>
  <si>
    <t>Zakup usług zdrowotnych</t>
  </si>
  <si>
    <t>Dotacja stowarzyszeniom</t>
  </si>
  <si>
    <t>Ośrodki wsparcia</t>
  </si>
  <si>
    <t>Promocja jednostek samorządu terytorialnego</t>
  </si>
  <si>
    <t>§ 2360 - Dochody jednostek samorządu terytorialnego związane z realizacją zadań z zakresu administracji rządowej  oraz innych zadań zleconych ustawami</t>
  </si>
  <si>
    <t>WYDATKI    BUDŻETU     GMINY W 2006 ROKU</t>
  </si>
  <si>
    <t>Rozbudowa budynku  SPZOZ</t>
  </si>
  <si>
    <t>2,1,</t>
  </si>
  <si>
    <t>2,2,</t>
  </si>
  <si>
    <t>Wyjaśnienie skrutów:</t>
  </si>
  <si>
    <t>SPO- Sektorowy Program Operacyjny "Restrukturyzacja i modernizacja sektora żywnościowego oraz rozwój obszarów wiejsckich - 2004 -2006- Odnowa wsi oraz zachowanie i ochrona dziedzictwa kulturowego.</t>
  </si>
  <si>
    <t>ZPORR- Zintegrowany Program Operacyjny Rozwoju Regionalnego</t>
  </si>
  <si>
    <t>SPO</t>
  </si>
  <si>
    <t>SKBK- Społeczne Komitety Budowy Kanalizacji</t>
  </si>
  <si>
    <t>SKBK</t>
  </si>
  <si>
    <t>Kanał sanitarny wraz z przyłączami w Skarżysku Kościelnym I - Świerczek - zadanie II</t>
  </si>
  <si>
    <t>Kanalizacja sanitarna Skarżysko Kościelne II - Grzybowa Góra - zadania III</t>
  </si>
  <si>
    <t>Poniesione wydatki do 31.12.2005</t>
  </si>
  <si>
    <t xml:space="preserve">Sieć kanalizacji sanitarnej wraz z przepompowniami ścieków i zasilaniem elektrycznym przepompowni w M. Majków i Michałów GM. Skarżysko Kościelne - zadania I </t>
  </si>
  <si>
    <t>Budowa sieci kanalizacji sanitarnej /wraz z przepompowniami ścieków/ w miejscowości Lipowe Pole Skarbowe i Lipowe Pole Plebańskie - zadania IV</t>
  </si>
  <si>
    <t xml:space="preserve">Rodzinne Centrum Kultury i Wypoczynku "Nad Żarnówką" </t>
  </si>
  <si>
    <t>Plan przychodów i wydatków zakładu budżetowego na rok 2006</t>
  </si>
  <si>
    <t>Dotacja celowe z budżetu na finansowanie lub dofinansowanie zadań    - propagowanie tradycji i kultury naszego regionu,  organizacja dożynek i festynów gminnych.</t>
  </si>
  <si>
    <t>Dotacja celowe z budżetu na  dofinansowanie zadań  - Zorganizowanie punktu nieodpłatnego wydawania żywności dla osób ubogich z terenu Gminy Skarżysko Kościelne</t>
  </si>
  <si>
    <t>Dotacja celowe z budżetu na finansowanie lub dofinansowanie zadań :    Organizacja imprez, zawodów i turniejów sportowych i rekreacyjnych o zasięgu gminnym.</t>
  </si>
  <si>
    <t>Dotacja celowa przekazana dla gminy na inwestycje i zakupy inwestycyjne realizowane na podstawie porozumień (umów)między jednostkami samorządu terytorialnego - Współfinansowanie wykonania projektu kanalizacji gminy do Funduszu Spójności.</t>
  </si>
  <si>
    <t>Świetlica</t>
  </si>
  <si>
    <t>Zwalczanie narkomanii</t>
  </si>
  <si>
    <t xml:space="preserve">Dotacja przedmiotowa jako dopłata do stawki za wodę dla zakładu  budżetowego </t>
  </si>
  <si>
    <t xml:space="preserve">Zakup szafy sejfu </t>
  </si>
  <si>
    <t>Wybory do rad gmin, rad powiatów i sejmików województw,wybory wótów, burmistrzów i prezydentów miast  oraz referenda gminne, powiatowe i wojewódzkie</t>
  </si>
  <si>
    <t>Wybory do rad gmin, rad powiatów i sejmików województw, wybory wójtów, burmistrzów i prezydentów miast  oraz referenda gminne, powiatowe i wojewódzkie</t>
  </si>
  <si>
    <t>Świadczenia rodzinne, zaliczka alimentacyjna oraz składki na ubezpieczenia emerytalne i rentowe z ubezpieczenia społecznego</t>
  </si>
  <si>
    <t>Zasiłki i pomoc w naturze oraz składki na ubezpieczenia emerytalne i rentowe</t>
  </si>
  <si>
    <t>Zasiłki i pomoc w naturze oraz składki na ubezpieczenia emerytalne i rentowe- zadania własne</t>
  </si>
  <si>
    <t>Oddziały przedszkolne w szkołach podstawowych</t>
  </si>
  <si>
    <t>§ 6298 - Środki na dofinansowanie własnych inwestycji gmin ( związków gmin), powiatów (związków powiatów), samorządów województw, pozyskane z innych źródeł  (środki z funduszy strukturalnych)- w tym środki za 2005 r. w kwocie 100  844 zł.</t>
  </si>
  <si>
    <t>do uchwały Nr XLI/217/2006</t>
  </si>
  <si>
    <t>z dnia 20 marca 2006 r.</t>
  </si>
  <si>
    <t xml:space="preserve">do uchwały Nr XLI/217/2006 </t>
  </si>
  <si>
    <t>z dnia  20 marca 2006 r.</t>
  </si>
  <si>
    <t xml:space="preserve">do uchwały Nr  XLI/217/2006 </t>
  </si>
  <si>
    <t xml:space="preserve">z dnia 20 marca 2006 r. </t>
  </si>
  <si>
    <t>§ 6339 - Dotacja celowa otrzymana z budżetu państwa na realizację inwestycji i zakupów inwestycyjnych własnych gmin (związków gmin) -w  tym środki za 2005 r. w kwocie 50 949 zł)</t>
  </si>
  <si>
    <t>§ 6298 - Środki na dofinansowanie własnych inwestycji gmin ( związków gmin), powiatów (związków powiatów), samorządów województw, pozyskane z innych źródeł  (środki z funduszy strukturalnych)- w tym środki za 2004 i 2005 r. w kwocie 331 163 zł.)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</si>
</sst>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0000"/>
    <numFmt numFmtId="168" formatCode="000"/>
  </numFmts>
  <fonts count="32">
    <font>
      <sz val="10"/>
      <name val="Arial CE"/>
      <family val="0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vertAlign val="superscript"/>
      <sz val="12"/>
      <name val="Times New Roman CE"/>
      <family val="1"/>
    </font>
    <font>
      <b/>
      <sz val="9"/>
      <name val="Times New Roman CE"/>
      <family val="1"/>
    </font>
    <font>
      <b/>
      <sz val="13"/>
      <name val="Times New Roman CE"/>
      <family val="1"/>
    </font>
    <font>
      <b/>
      <sz val="10"/>
      <name val="Arial CE"/>
      <family val="0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 CE"/>
      <family val="1"/>
    </font>
    <font>
      <b/>
      <sz val="14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b/>
      <i/>
      <sz val="12"/>
      <name val="Times New Roman CE"/>
      <family val="1"/>
    </font>
    <font>
      <sz val="12"/>
      <name val="Arial CE"/>
      <family val="0"/>
    </font>
    <font>
      <i/>
      <sz val="11"/>
      <name val="Times New Roman CE"/>
      <family val="1"/>
    </font>
    <font>
      <sz val="11"/>
      <name val="Arial CE"/>
      <family val="0"/>
    </font>
    <font>
      <b/>
      <sz val="11"/>
      <name val="Arial CE"/>
      <family val="0"/>
    </font>
    <font>
      <sz val="13"/>
      <name val="Times New Roman CE"/>
      <family val="1"/>
    </font>
    <font>
      <vertAlign val="superscript"/>
      <sz val="14"/>
      <name val="Times New Roman CE"/>
      <family val="0"/>
    </font>
    <font>
      <sz val="9"/>
      <name val="Arial CE"/>
      <family val="0"/>
    </font>
    <font>
      <b/>
      <sz val="9"/>
      <name val="Arial CE"/>
      <family val="0"/>
    </font>
    <font>
      <i/>
      <sz val="9"/>
      <name val="Times New Roman CE"/>
      <family val="1"/>
    </font>
    <font>
      <b/>
      <i/>
      <sz val="9"/>
      <name val="Times New Roman CE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3" xfId="0" applyFont="1" applyBorder="1" applyAlignment="1">
      <alignment vertical="center"/>
    </xf>
    <xf numFmtId="3" fontId="1" fillId="0" borderId="3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2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0" fillId="0" borderId="0" xfId="0" applyFont="1" applyAlignment="1">
      <alignment vertical="center"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7" fillId="0" borderId="3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17" fillId="0" borderId="1" xfId="0" applyFont="1" applyBorder="1" applyAlignment="1">
      <alignment/>
    </xf>
    <xf numFmtId="0" fontId="15" fillId="0" borderId="0" xfId="0" applyFont="1" applyAlignment="1">
      <alignment horizontal="justify"/>
    </xf>
    <xf numFmtId="3" fontId="13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center"/>
    </xf>
    <xf numFmtId="3" fontId="1" fillId="0" borderId="3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3" xfId="0" applyFont="1" applyBorder="1" applyAlignment="1">
      <alignment/>
    </xf>
    <xf numFmtId="0" fontId="7" fillId="0" borderId="3" xfId="0" applyFont="1" applyBorder="1" applyAlignment="1">
      <alignment horizontal="center" wrapText="1"/>
    </xf>
    <xf numFmtId="3" fontId="9" fillId="0" borderId="3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8" fillId="0" borderId="0" xfId="0" applyFont="1" applyAlignment="1">
      <alignment/>
    </xf>
    <xf numFmtId="3" fontId="2" fillId="0" borderId="1" xfId="0" applyNumberFormat="1" applyFont="1" applyBorder="1" applyAlignment="1">
      <alignment vertical="top" wrapText="1"/>
    </xf>
    <xf numFmtId="3" fontId="2" fillId="0" borderId="0" xfId="0" applyNumberFormat="1" applyFont="1" applyAlignment="1">
      <alignment vertical="top"/>
    </xf>
    <xf numFmtId="3" fontId="1" fillId="0" borderId="3" xfId="0" applyNumberFormat="1" applyFont="1" applyBorder="1" applyAlignment="1">
      <alignment horizontal="center" vertical="top" wrapText="1"/>
    </xf>
    <xf numFmtId="3" fontId="17" fillId="0" borderId="1" xfId="0" applyNumberFormat="1" applyFont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3" fontId="3" fillId="0" borderId="3" xfId="0" applyNumberFormat="1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justify" vertical="top"/>
    </xf>
    <xf numFmtId="0" fontId="1" fillId="0" borderId="3" xfId="0" applyFont="1" applyBorder="1" applyAlignment="1">
      <alignment horizontal="center" vertical="top" wrapText="1"/>
    </xf>
    <xf numFmtId="168" fontId="3" fillId="0" borderId="5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67" fontId="3" fillId="0" borderId="1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168" fontId="3" fillId="0" borderId="6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167" fontId="3" fillId="0" borderId="4" xfId="0" applyNumberFormat="1" applyFont="1" applyBorder="1" applyAlignment="1">
      <alignment horizontal="center" vertical="top" wrapText="1"/>
    </xf>
    <xf numFmtId="167" fontId="2" fillId="0" borderId="7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19" fillId="0" borderId="5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0" fontId="20" fillId="0" borderId="2" xfId="0" applyFont="1" applyBorder="1" applyAlignment="1">
      <alignment horizontal="center" vertical="top" wrapText="1"/>
    </xf>
    <xf numFmtId="3" fontId="1" fillId="0" borderId="3" xfId="0" applyNumberFormat="1" applyFont="1" applyBorder="1" applyAlignment="1">
      <alignment vertical="center" wrapText="1"/>
    </xf>
    <xf numFmtId="3" fontId="9" fillId="0" borderId="3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9" fillId="0" borderId="3" xfId="0" applyFont="1" applyBorder="1" applyAlignment="1">
      <alignment vertical="center"/>
    </xf>
    <xf numFmtId="0" fontId="20" fillId="0" borderId="4" xfId="0" applyFont="1" applyBorder="1" applyAlignment="1">
      <alignment horizontal="center" vertical="top" wrapText="1"/>
    </xf>
    <xf numFmtId="0" fontId="19" fillId="0" borderId="4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top" wrapText="1"/>
    </xf>
    <xf numFmtId="3" fontId="23" fillId="0" borderId="1" xfId="0" applyNumberFormat="1" applyFont="1" applyBorder="1" applyAlignment="1">
      <alignment vertical="top" wrapText="1"/>
    </xf>
    <xf numFmtId="0" fontId="23" fillId="0" borderId="0" xfId="0" applyFont="1" applyAlignment="1">
      <alignment vertical="center"/>
    </xf>
    <xf numFmtId="0" fontId="20" fillId="0" borderId="4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left" vertical="top" wrapText="1"/>
    </xf>
    <xf numFmtId="3" fontId="19" fillId="0" borderId="1" xfId="0" applyNumberFormat="1" applyFont="1" applyBorder="1" applyAlignment="1">
      <alignment vertical="top" wrapText="1"/>
    </xf>
    <xf numFmtId="3" fontId="20" fillId="0" borderId="1" xfId="0" applyNumberFormat="1" applyFont="1" applyBorder="1" applyAlignment="1">
      <alignment vertical="top" wrapText="1"/>
    </xf>
    <xf numFmtId="3" fontId="19" fillId="0" borderId="3" xfId="0" applyNumberFormat="1" applyFont="1" applyBorder="1" applyAlignment="1">
      <alignment vertical="top" wrapText="1"/>
    </xf>
    <xf numFmtId="0" fontId="20" fillId="0" borderId="1" xfId="0" applyFont="1" applyBorder="1" applyAlignment="1">
      <alignment horizontal="left" vertical="top" wrapText="1"/>
    </xf>
    <xf numFmtId="0" fontId="20" fillId="0" borderId="2" xfId="0" applyFont="1" applyBorder="1" applyAlignment="1">
      <alignment horizontal="left" vertical="top" wrapText="1"/>
    </xf>
    <xf numFmtId="0" fontId="19" fillId="0" borderId="6" xfId="0" applyFont="1" applyBorder="1" applyAlignment="1">
      <alignment horizontal="center" vertical="top" wrapText="1"/>
    </xf>
    <xf numFmtId="0" fontId="19" fillId="0" borderId="4" xfId="0" applyFont="1" applyBorder="1" applyAlignment="1">
      <alignment horizontal="center" vertical="top" wrapText="1"/>
    </xf>
    <xf numFmtId="0" fontId="20" fillId="0" borderId="4" xfId="0" applyFont="1" applyBorder="1" applyAlignment="1">
      <alignment vertical="center" wrapText="1"/>
    </xf>
    <xf numFmtId="0" fontId="19" fillId="0" borderId="4" xfId="0" applyFont="1" applyBorder="1" applyAlignment="1">
      <alignment vertical="center" wrapText="1"/>
    </xf>
    <xf numFmtId="0" fontId="20" fillId="0" borderId="5" xfId="0" applyFont="1" applyBorder="1" applyAlignment="1">
      <alignment horizontal="center" vertical="top" wrapText="1"/>
    </xf>
    <xf numFmtId="0" fontId="19" fillId="0" borderId="4" xfId="0" applyFont="1" applyBorder="1" applyAlignment="1">
      <alignment horizontal="center" vertical="top" wrapText="1"/>
    </xf>
    <xf numFmtId="0" fontId="20" fillId="0" borderId="7" xfId="0" applyFont="1" applyBorder="1" applyAlignment="1">
      <alignment horizontal="center" vertical="top" wrapText="1"/>
    </xf>
    <xf numFmtId="3" fontId="23" fillId="0" borderId="8" xfId="0" applyNumberFormat="1" applyFont="1" applyBorder="1" applyAlignment="1">
      <alignment vertical="top" wrapText="1"/>
    </xf>
    <xf numFmtId="3" fontId="19" fillId="0" borderId="8" xfId="0" applyNumberFormat="1" applyFont="1" applyBorder="1" applyAlignment="1">
      <alignment vertical="top" wrapText="1"/>
    </xf>
    <xf numFmtId="3" fontId="20" fillId="0" borderId="8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7" fillId="0" borderId="3" xfId="0" applyFont="1" applyBorder="1" applyAlignment="1">
      <alignment/>
    </xf>
    <xf numFmtId="0" fontId="22" fillId="0" borderId="0" xfId="0" applyFont="1" applyAlignment="1">
      <alignment/>
    </xf>
    <xf numFmtId="3" fontId="3" fillId="0" borderId="3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4" fillId="0" borderId="8" xfId="0" applyFont="1" applyBorder="1" applyAlignment="1">
      <alignment horizontal="left" vertical="top" wrapText="1"/>
    </xf>
    <xf numFmtId="3" fontId="20" fillId="0" borderId="2" xfId="0" applyNumberFormat="1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left" vertical="top" wrapText="1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wrapText="1"/>
    </xf>
    <xf numFmtId="3" fontId="1" fillId="0" borderId="5" xfId="0" applyNumberFormat="1" applyFont="1" applyBorder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left" vertical="top"/>
    </xf>
    <xf numFmtId="0" fontId="1" fillId="0" borderId="4" xfId="0" applyFont="1" applyBorder="1" applyAlignment="1">
      <alignment horizontal="right" vertical="top"/>
    </xf>
    <xf numFmtId="0" fontId="1" fillId="0" borderId="4" xfId="0" applyFont="1" applyBorder="1" applyAlignment="1">
      <alignment horizontal="left" vertical="top"/>
    </xf>
    <xf numFmtId="0" fontId="1" fillId="0" borderId="10" xfId="0" applyFont="1" applyBorder="1" applyAlignment="1">
      <alignment vertical="center"/>
    </xf>
    <xf numFmtId="3" fontId="21" fillId="0" borderId="3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vertical="center"/>
    </xf>
    <xf numFmtId="0" fontId="1" fillId="0" borderId="7" xfId="0" applyFont="1" applyBorder="1" applyAlignment="1">
      <alignment horizontal="left" vertical="top"/>
    </xf>
    <xf numFmtId="3" fontId="6" fillId="0" borderId="0" xfId="0" applyNumberFormat="1" applyFont="1" applyAlignment="1">
      <alignment/>
    </xf>
    <xf numFmtId="3" fontId="2" fillId="0" borderId="3" xfId="0" applyNumberFormat="1" applyFont="1" applyBorder="1" applyAlignment="1">
      <alignment horizontal="center" vertical="center"/>
    </xf>
    <xf numFmtId="3" fontId="21" fillId="0" borderId="5" xfId="0" applyNumberFormat="1" applyFont="1" applyBorder="1" applyAlignment="1" quotePrefix="1">
      <alignment horizontal="right"/>
    </xf>
    <xf numFmtId="3" fontId="21" fillId="0" borderId="1" xfId="0" applyNumberFormat="1" applyFont="1" applyBorder="1" applyAlignment="1">
      <alignment horizontal="right"/>
    </xf>
    <xf numFmtId="3" fontId="21" fillId="0" borderId="2" xfId="0" applyNumberFormat="1" applyFont="1" applyBorder="1" applyAlignment="1" quotePrefix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6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 quotePrefix="1">
      <alignment/>
    </xf>
    <xf numFmtId="0" fontId="1" fillId="0" borderId="2" xfId="0" applyFont="1" applyBorder="1" applyAlignment="1" quotePrefix="1">
      <alignment/>
    </xf>
    <xf numFmtId="0" fontId="6" fillId="0" borderId="1" xfId="0" applyFont="1" applyBorder="1" applyAlignment="1" quotePrefix="1">
      <alignment/>
    </xf>
    <xf numFmtId="0" fontId="12" fillId="0" borderId="0" xfId="0" applyFont="1" applyAlignment="1">
      <alignment/>
    </xf>
    <xf numFmtId="0" fontId="3" fillId="0" borderId="0" xfId="0" applyFont="1" applyAlignment="1">
      <alignment horizontal="justify" vertical="center" wrapText="1"/>
    </xf>
    <xf numFmtId="0" fontId="1" fillId="0" borderId="3" xfId="0" applyFont="1" applyBorder="1" applyAlignment="1">
      <alignment vertical="top"/>
    </xf>
    <xf numFmtId="3" fontId="1" fillId="0" borderId="3" xfId="0" applyNumberFormat="1" applyFont="1" applyBorder="1" applyAlignment="1">
      <alignment vertical="top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3" fontId="17" fillId="0" borderId="1" xfId="0" applyNumberFormat="1" applyFont="1" applyBorder="1" applyAlignment="1">
      <alignment horizontal="right"/>
    </xf>
    <xf numFmtId="3" fontId="17" fillId="0" borderId="1" xfId="0" applyNumberFormat="1" applyFont="1" applyBorder="1" applyAlignment="1">
      <alignment/>
    </xf>
    <xf numFmtId="0" fontId="6" fillId="0" borderId="0" xfId="0" applyFont="1" applyAlignment="1">
      <alignment horizontal="center"/>
    </xf>
    <xf numFmtId="3" fontId="12" fillId="0" borderId="3" xfId="0" applyNumberFormat="1" applyFont="1" applyBorder="1" applyAlignment="1">
      <alignment horizontal="center" vertical="center" wrapText="1"/>
    </xf>
    <xf numFmtId="3" fontId="12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3" fontId="6" fillId="0" borderId="3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 wrapText="1"/>
    </xf>
    <xf numFmtId="3" fontId="12" fillId="0" borderId="3" xfId="0" applyNumberFormat="1" applyFont="1" applyBorder="1" applyAlignment="1">
      <alignment horizontal="center" vertical="center"/>
    </xf>
    <xf numFmtId="3" fontId="12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1" fontId="6" fillId="0" borderId="3" xfId="0" applyNumberFormat="1" applyFont="1" applyBorder="1" applyAlignment="1">
      <alignment horizontal="center" vertical="center"/>
    </xf>
    <xf numFmtId="1" fontId="12" fillId="0" borderId="3" xfId="0" applyNumberFormat="1" applyFont="1" applyBorder="1" applyAlignment="1">
      <alignment horizontal="center" vertical="center"/>
    </xf>
    <xf numFmtId="1" fontId="12" fillId="0" borderId="9" xfId="0" applyNumberFormat="1" applyFont="1" applyBorder="1" applyAlignment="1">
      <alignment horizontal="center"/>
    </xf>
    <xf numFmtId="3" fontId="6" fillId="0" borderId="3" xfId="0" applyNumberFormat="1" applyFont="1" applyBorder="1" applyAlignment="1">
      <alignment vertical="center"/>
    </xf>
    <xf numFmtId="3" fontId="6" fillId="0" borderId="3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30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167" fontId="30" fillId="0" borderId="0" xfId="0" applyNumberFormat="1" applyFont="1" applyAlignment="1">
      <alignment vertical="top"/>
    </xf>
    <xf numFmtId="167" fontId="6" fillId="0" borderId="0" xfId="0" applyNumberFormat="1" applyFont="1" applyAlignment="1">
      <alignment vertical="top"/>
    </xf>
    <xf numFmtId="3" fontId="6" fillId="0" borderId="0" xfId="0" applyNumberFormat="1" applyFont="1" applyAlignment="1">
      <alignment horizontal="right" vertical="top"/>
    </xf>
    <xf numFmtId="3" fontId="6" fillId="0" borderId="0" xfId="0" applyNumberFormat="1" applyFont="1" applyAlignment="1">
      <alignment horizontal="left" vertical="top"/>
    </xf>
    <xf numFmtId="3" fontId="6" fillId="0" borderId="0" xfId="0" applyNumberFormat="1" applyFont="1" applyAlignment="1">
      <alignment vertical="top"/>
    </xf>
    <xf numFmtId="0" fontId="6" fillId="0" borderId="0" xfId="0" applyFont="1" applyAlignment="1">
      <alignment horizontal="justify" vertical="top" wrapText="1"/>
    </xf>
    <xf numFmtId="0" fontId="12" fillId="0" borderId="0" xfId="0" applyFont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3" fontId="12" fillId="0" borderId="3" xfId="0" applyNumberFormat="1" applyFont="1" applyBorder="1" applyAlignment="1">
      <alignment horizontal="center" vertical="top" wrapText="1"/>
    </xf>
    <xf numFmtId="0" fontId="12" fillId="0" borderId="5" xfId="0" applyFont="1" applyBorder="1" applyAlignment="1" applyProtection="1">
      <alignment horizontal="center" vertical="top"/>
      <protection/>
    </xf>
    <xf numFmtId="0" fontId="12" fillId="0" borderId="3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/>
    </xf>
    <xf numFmtId="1" fontId="12" fillId="0" borderId="3" xfId="0" applyNumberFormat="1" applyFont="1" applyBorder="1" applyAlignment="1">
      <alignment horizontal="center" vertical="top"/>
    </xf>
    <xf numFmtId="167" fontId="12" fillId="0" borderId="3" xfId="0" applyNumberFormat="1" applyFont="1" applyBorder="1" applyAlignment="1">
      <alignment horizontal="center" vertical="top"/>
    </xf>
    <xf numFmtId="3" fontId="12" fillId="0" borderId="3" xfId="0" applyNumberFormat="1" applyFont="1" applyBorder="1" applyAlignment="1">
      <alignment horizontal="center" vertical="top"/>
    </xf>
    <xf numFmtId="3" fontId="12" fillId="0" borderId="3" xfId="0" applyNumberFormat="1" applyFont="1" applyFill="1" applyBorder="1" applyAlignment="1">
      <alignment horizontal="center" vertical="top"/>
    </xf>
    <xf numFmtId="0" fontId="12" fillId="0" borderId="0" xfId="0" applyFont="1" applyAlignment="1">
      <alignment horizontal="center"/>
    </xf>
    <xf numFmtId="0" fontId="12" fillId="0" borderId="10" xfId="0" applyFont="1" applyBorder="1" applyAlignment="1" applyProtection="1">
      <alignment horizontal="center" vertical="top" wrapText="1"/>
      <protection/>
    </xf>
    <xf numFmtId="3" fontId="12" fillId="0" borderId="3" xfId="0" applyNumberFormat="1" applyFont="1" applyBorder="1" applyAlignment="1" applyProtection="1">
      <alignment horizontal="right" vertical="top"/>
      <protection/>
    </xf>
    <xf numFmtId="3" fontId="12" fillId="0" borderId="4" xfId="0" applyNumberFormat="1" applyFont="1" applyFill="1" applyBorder="1" applyAlignment="1" applyProtection="1">
      <alignment horizontal="right" vertical="top"/>
      <protection/>
    </xf>
    <xf numFmtId="0" fontId="12" fillId="0" borderId="0" xfId="0" applyFont="1" applyAlignment="1" applyProtection="1">
      <alignment/>
      <protection/>
    </xf>
    <xf numFmtId="0" fontId="12" fillId="0" borderId="6" xfId="0" applyFont="1" applyBorder="1" applyAlignment="1">
      <alignment horizontal="left" vertical="top" wrapText="1"/>
    </xf>
    <xf numFmtId="168" fontId="12" fillId="0" borderId="6" xfId="0" applyNumberFormat="1" applyFont="1" applyBorder="1" applyAlignment="1">
      <alignment horizontal="center" vertical="top"/>
    </xf>
    <xf numFmtId="167" fontId="30" fillId="0" borderId="6" xfId="0" applyNumberFormat="1" applyFont="1" applyBorder="1" applyAlignment="1">
      <alignment horizontal="center" vertical="top" wrapText="1"/>
    </xf>
    <xf numFmtId="167" fontId="12" fillId="0" borderId="6" xfId="0" applyNumberFormat="1" applyFont="1" applyBorder="1" applyAlignment="1">
      <alignment horizontal="center" vertical="top" wrapText="1"/>
    </xf>
    <xf numFmtId="3" fontId="12" fillId="0" borderId="4" xfId="0" applyNumberFormat="1" applyFont="1" applyBorder="1" applyAlignment="1" applyProtection="1">
      <alignment horizontal="right" vertical="top"/>
      <protection/>
    </xf>
    <xf numFmtId="3" fontId="12" fillId="0" borderId="6" xfId="0" applyNumberFormat="1" applyFont="1" applyFill="1" applyBorder="1" applyAlignment="1">
      <alignment horizontal="right" vertical="top"/>
    </xf>
    <xf numFmtId="3" fontId="12" fillId="0" borderId="5" xfId="0" applyNumberFormat="1" applyFont="1" applyFill="1" applyBorder="1" applyAlignment="1">
      <alignment horizontal="right" vertical="top"/>
    </xf>
    <xf numFmtId="0" fontId="30" fillId="0" borderId="1" xfId="0" applyFont="1" applyBorder="1" applyAlignment="1">
      <alignment horizontal="center" vertical="top" wrapText="1"/>
    </xf>
    <xf numFmtId="0" fontId="30" fillId="0" borderId="4" xfId="0" applyFont="1" applyBorder="1" applyAlignment="1">
      <alignment vertical="top" wrapText="1"/>
    </xf>
    <xf numFmtId="168" fontId="31" fillId="0" borderId="4" xfId="0" applyNumberFormat="1" applyFont="1" applyBorder="1" applyAlignment="1">
      <alignment horizontal="center" vertical="top"/>
    </xf>
    <xf numFmtId="167" fontId="30" fillId="0" borderId="4" xfId="0" applyNumberFormat="1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 wrapText="1"/>
    </xf>
    <xf numFmtId="3" fontId="30" fillId="0" borderId="4" xfId="0" applyNumberFormat="1" applyFont="1" applyBorder="1" applyAlignment="1" applyProtection="1">
      <alignment horizontal="right" vertical="top"/>
      <protection/>
    </xf>
    <xf numFmtId="3" fontId="30" fillId="0" borderId="4" xfId="0" applyNumberFormat="1" applyFont="1" applyFill="1" applyBorder="1" applyAlignment="1">
      <alignment horizontal="right" vertical="top"/>
    </xf>
    <xf numFmtId="3" fontId="30" fillId="0" borderId="1" xfId="0" applyNumberFormat="1" applyFont="1" applyFill="1" applyBorder="1" applyAlignment="1">
      <alignment horizontal="right" vertical="top"/>
    </xf>
    <xf numFmtId="0" fontId="30" fillId="0" borderId="0" xfId="0" applyFont="1" applyAlignment="1">
      <alignment/>
    </xf>
    <xf numFmtId="167" fontId="30" fillId="0" borderId="4" xfId="0" applyNumberFormat="1" applyFont="1" applyBorder="1" applyAlignment="1">
      <alignment horizontal="center" vertical="top" wrapText="1"/>
    </xf>
    <xf numFmtId="3" fontId="30" fillId="0" borderId="4" xfId="0" applyNumberFormat="1" applyFont="1" applyFill="1" applyBorder="1" applyAlignment="1">
      <alignment horizontal="right" vertical="top" wrapText="1"/>
    </xf>
    <xf numFmtId="3" fontId="30" fillId="0" borderId="4" xfId="0" applyNumberFormat="1" applyFont="1" applyBorder="1" applyAlignment="1">
      <alignment horizontal="right" vertical="top" wrapText="1"/>
    </xf>
    <xf numFmtId="3" fontId="30" fillId="0" borderId="1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168" fontId="12" fillId="0" borderId="4" xfId="0" applyNumberFormat="1" applyFont="1" applyBorder="1" applyAlignment="1">
      <alignment horizontal="center" vertical="top"/>
    </xf>
    <xf numFmtId="3" fontId="6" fillId="0" borderId="4" xfId="0" applyNumberFormat="1" applyFont="1" applyBorder="1" applyAlignment="1" applyProtection="1">
      <alignment horizontal="right" vertical="top"/>
      <protection/>
    </xf>
    <xf numFmtId="3" fontId="6" fillId="0" borderId="4" xfId="0" applyNumberFormat="1" applyFont="1" applyFill="1" applyBorder="1" applyAlignment="1">
      <alignment horizontal="right" vertical="top" wrapText="1"/>
    </xf>
    <xf numFmtId="3" fontId="6" fillId="0" borderId="4" xfId="0" applyNumberFormat="1" applyFont="1" applyBorder="1" applyAlignment="1">
      <alignment horizontal="right" vertical="top" wrapText="1"/>
    </xf>
    <xf numFmtId="3" fontId="6" fillId="0" borderId="1" xfId="0" applyNumberFormat="1" applyFont="1" applyBorder="1" applyAlignment="1">
      <alignment horizontal="right" vertical="top" wrapText="1"/>
    </xf>
    <xf numFmtId="0" fontId="30" fillId="0" borderId="0" xfId="0" applyFont="1" applyBorder="1" applyAlignment="1">
      <alignment wrapText="1"/>
    </xf>
    <xf numFmtId="0" fontId="30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7" fontId="30" fillId="0" borderId="1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2" fillId="0" borderId="5" xfId="0" applyFont="1" applyBorder="1" applyAlignment="1">
      <alignment vertical="top" wrapText="1"/>
    </xf>
    <xf numFmtId="168" fontId="12" fillId="0" borderId="12" xfId="0" applyNumberFormat="1" applyFont="1" applyBorder="1" applyAlignment="1">
      <alignment horizontal="center" vertical="top"/>
    </xf>
    <xf numFmtId="0" fontId="30" fillId="0" borderId="5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3" fontId="12" fillId="0" borderId="6" xfId="0" applyNumberFormat="1" applyFont="1" applyBorder="1" applyAlignment="1">
      <alignment horizontal="right" vertical="top"/>
    </xf>
    <xf numFmtId="3" fontId="12" fillId="0" borderId="5" xfId="0" applyNumberFormat="1" applyFont="1" applyFill="1" applyBorder="1" applyAlignment="1">
      <alignment horizontal="right" vertical="top" wrapText="1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horizontal="center" vertical="center" wrapText="1"/>
    </xf>
    <xf numFmtId="0" fontId="30" fillId="0" borderId="1" xfId="0" applyFont="1" applyBorder="1" applyAlignment="1">
      <alignment vertical="top" wrapText="1"/>
    </xf>
    <xf numFmtId="168" fontId="31" fillId="0" borderId="0" xfId="0" applyNumberFormat="1" applyFont="1" applyBorder="1" applyAlignment="1">
      <alignment horizontal="center" vertical="top"/>
    </xf>
    <xf numFmtId="3" fontId="30" fillId="0" borderId="4" xfId="0" applyNumberFormat="1" applyFont="1" applyBorder="1" applyAlignment="1">
      <alignment horizontal="right" vertical="top"/>
    </xf>
    <xf numFmtId="3" fontId="30" fillId="0" borderId="1" xfId="0" applyNumberFormat="1" applyFont="1" applyFill="1" applyBorder="1" applyAlignment="1">
      <alignment horizontal="right" vertical="top" wrapText="1"/>
    </xf>
    <xf numFmtId="0" fontId="6" fillId="0" borderId="1" xfId="0" applyFont="1" applyBorder="1" applyAlignment="1">
      <alignment vertical="top" wrapText="1"/>
    </xf>
    <xf numFmtId="168" fontId="12" fillId="0" borderId="0" xfId="0" applyNumberFormat="1" applyFont="1" applyBorder="1" applyAlignment="1">
      <alignment horizontal="center" vertical="top"/>
    </xf>
    <xf numFmtId="3" fontId="6" fillId="0" borderId="4" xfId="0" applyNumberFormat="1" applyFont="1" applyBorder="1" applyAlignment="1">
      <alignment horizontal="right" vertical="top"/>
    </xf>
    <xf numFmtId="3" fontId="6" fillId="0" borderId="1" xfId="0" applyNumberFormat="1" applyFont="1" applyFill="1" applyBorder="1" applyAlignment="1">
      <alignment horizontal="right" vertical="top" wrapText="1"/>
    </xf>
    <xf numFmtId="3" fontId="6" fillId="0" borderId="0" xfId="0" applyNumberFormat="1" applyFont="1" applyBorder="1" applyAlignment="1">
      <alignment horizontal="right" vertical="top" wrapText="1"/>
    </xf>
    <xf numFmtId="0" fontId="6" fillId="0" borderId="2" xfId="0" applyFont="1" applyBorder="1" applyAlignment="1">
      <alignment vertical="top" wrapText="1"/>
    </xf>
    <xf numFmtId="168" fontId="12" fillId="0" borderId="13" xfId="0" applyNumberFormat="1" applyFont="1" applyBorder="1" applyAlignment="1">
      <alignment horizontal="center" vertical="top"/>
    </xf>
    <xf numFmtId="167" fontId="30" fillId="0" borderId="2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3" fontId="6" fillId="0" borderId="7" xfId="0" applyNumberFormat="1" applyFont="1" applyBorder="1" applyAlignment="1">
      <alignment horizontal="right" vertical="top"/>
    </xf>
    <xf numFmtId="3" fontId="6" fillId="0" borderId="2" xfId="0" applyNumberFormat="1" applyFont="1" applyFill="1" applyBorder="1" applyAlignment="1">
      <alignment horizontal="right" vertical="top" wrapText="1"/>
    </xf>
    <xf numFmtId="3" fontId="6" fillId="0" borderId="13" xfId="0" applyNumberFormat="1" applyFont="1" applyBorder="1" applyAlignment="1">
      <alignment horizontal="right" vertical="top" wrapText="1"/>
    </xf>
    <xf numFmtId="3" fontId="6" fillId="0" borderId="2" xfId="0" applyNumberFormat="1" applyFont="1" applyBorder="1" applyAlignment="1">
      <alignment horizontal="right" vertical="top" wrapText="1"/>
    </xf>
    <xf numFmtId="167" fontId="30" fillId="0" borderId="5" xfId="0" applyNumberFormat="1" applyFont="1" applyBorder="1" applyAlignment="1">
      <alignment horizontal="center" vertical="top" wrapText="1"/>
    </xf>
    <xf numFmtId="3" fontId="30" fillId="0" borderId="0" xfId="0" applyNumberFormat="1" applyFont="1" applyFill="1" applyBorder="1" applyAlignment="1">
      <alignment horizontal="right" vertical="top" wrapText="1"/>
    </xf>
    <xf numFmtId="3" fontId="30" fillId="0" borderId="2" xfId="0" applyNumberFormat="1" applyFont="1" applyBorder="1" applyAlignment="1">
      <alignment horizontal="right" vertical="top"/>
    </xf>
    <xf numFmtId="0" fontId="12" fillId="0" borderId="1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top" wrapText="1"/>
    </xf>
    <xf numFmtId="3" fontId="12" fillId="0" borderId="1" xfId="0" applyNumberFormat="1" applyFont="1" applyFill="1" applyBorder="1" applyAlignment="1">
      <alignment horizontal="right" vertical="top" wrapText="1"/>
    </xf>
    <xf numFmtId="167" fontId="30" fillId="0" borderId="1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3" fontId="6" fillId="0" borderId="1" xfId="0" applyNumberFormat="1" applyFont="1" applyFill="1" applyBorder="1" applyAlignment="1">
      <alignment horizontal="right" vertical="top"/>
    </xf>
    <xf numFmtId="3" fontId="6" fillId="0" borderId="1" xfId="0" applyNumberFormat="1" applyFont="1" applyBorder="1" applyAlignment="1">
      <alignment horizontal="right" vertical="top"/>
    </xf>
    <xf numFmtId="3" fontId="6" fillId="0" borderId="0" xfId="0" applyNumberFormat="1" applyFont="1" applyBorder="1" applyAlignment="1">
      <alignment horizontal="right" vertical="top"/>
    </xf>
    <xf numFmtId="0" fontId="30" fillId="0" borderId="1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3" fontId="6" fillId="0" borderId="2" xfId="0" applyNumberFormat="1" applyFont="1" applyFill="1" applyBorder="1" applyAlignment="1">
      <alignment horizontal="right" vertical="top"/>
    </xf>
    <xf numFmtId="3" fontId="6" fillId="0" borderId="13" xfId="0" applyNumberFormat="1" applyFont="1" applyBorder="1" applyAlignment="1">
      <alignment horizontal="right" vertical="top"/>
    </xf>
    <xf numFmtId="3" fontId="6" fillId="0" borderId="2" xfId="0" applyNumberFormat="1" applyFont="1" applyBorder="1" applyAlignment="1">
      <alignment horizontal="right" vertical="top"/>
    </xf>
    <xf numFmtId="0" fontId="31" fillId="0" borderId="1" xfId="0" applyFont="1" applyBorder="1" applyAlignment="1">
      <alignment vertical="top" wrapText="1"/>
    </xf>
    <xf numFmtId="3" fontId="30" fillId="0" borderId="1" xfId="0" applyNumberFormat="1" applyFont="1" applyBorder="1" applyAlignment="1">
      <alignment horizontal="right" vertical="top"/>
    </xf>
    <xf numFmtId="3" fontId="6" fillId="0" borderId="4" xfId="0" applyNumberFormat="1" applyFont="1" applyBorder="1" applyAlignment="1">
      <alignment horizontal="right" vertical="top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 wrapText="1"/>
    </xf>
    <xf numFmtId="168" fontId="12" fillId="0" borderId="0" xfId="0" applyNumberFormat="1" applyFont="1" applyBorder="1" applyAlignment="1">
      <alignment horizontal="center" vertical="top"/>
    </xf>
    <xf numFmtId="167" fontId="30" fillId="0" borderId="1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3" fontId="6" fillId="0" borderId="1" xfId="0" applyNumberFormat="1" applyFont="1" applyFill="1" applyBorder="1" applyAlignment="1">
      <alignment horizontal="right" vertical="top"/>
    </xf>
    <xf numFmtId="3" fontId="6" fillId="0" borderId="0" xfId="0" applyNumberFormat="1" applyFont="1" applyBorder="1" applyAlignment="1">
      <alignment horizontal="right" vertical="top"/>
    </xf>
    <xf numFmtId="3" fontId="6" fillId="0" borderId="1" xfId="0" applyNumberFormat="1" applyFont="1" applyBorder="1" applyAlignment="1">
      <alignment horizontal="right" vertical="top"/>
    </xf>
    <xf numFmtId="167" fontId="30" fillId="0" borderId="2" xfId="0" applyNumberFormat="1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30" fillId="0" borderId="1" xfId="0" applyFont="1" applyBorder="1" applyAlignment="1">
      <alignment horizontal="left" vertical="top" wrapText="1"/>
    </xf>
    <xf numFmtId="168" fontId="12" fillId="0" borderId="12" xfId="0" applyNumberFormat="1" applyFont="1" applyBorder="1" applyAlignment="1">
      <alignment horizontal="center" vertical="top" wrapText="1"/>
    </xf>
    <xf numFmtId="3" fontId="30" fillId="0" borderId="0" xfId="0" applyNumberFormat="1" applyFont="1" applyBorder="1" applyAlignment="1">
      <alignment horizontal="right" vertical="top"/>
    </xf>
    <xf numFmtId="3" fontId="30" fillId="0" borderId="0" xfId="0" applyNumberFormat="1" applyFont="1" applyFill="1" applyBorder="1" applyAlignment="1">
      <alignment horizontal="right" vertical="top"/>
    </xf>
    <xf numFmtId="3" fontId="6" fillId="0" borderId="4" xfId="0" applyNumberFormat="1" applyFont="1" applyFill="1" applyBorder="1" applyAlignment="1">
      <alignment horizontal="right" vertical="top"/>
    </xf>
    <xf numFmtId="3" fontId="30" fillId="0" borderId="6" xfId="0" applyNumberFormat="1" applyFont="1" applyBorder="1" applyAlignment="1">
      <alignment horizontal="right" vertical="top"/>
    </xf>
    <xf numFmtId="0" fontId="6" fillId="0" borderId="0" xfId="0" applyFont="1" applyBorder="1" applyAlignment="1">
      <alignment vertical="top" wrapText="1"/>
    </xf>
    <xf numFmtId="168" fontId="12" fillId="0" borderId="1" xfId="0" applyNumberFormat="1" applyFont="1" applyBorder="1" applyAlignment="1">
      <alignment horizontal="center" vertical="top"/>
    </xf>
    <xf numFmtId="167" fontId="30" fillId="0" borderId="0" xfId="0" applyNumberFormat="1" applyFont="1" applyBorder="1" applyAlignment="1">
      <alignment horizontal="center" vertical="top" wrapText="1"/>
    </xf>
    <xf numFmtId="0" fontId="12" fillId="0" borderId="2" xfId="0" applyFont="1" applyBorder="1" applyAlignment="1">
      <alignment vertical="top" wrapText="1"/>
    </xf>
    <xf numFmtId="3" fontId="12" fillId="0" borderId="4" xfId="0" applyNumberFormat="1" applyFont="1" applyBorder="1" applyAlignment="1">
      <alignment horizontal="right" vertical="top"/>
    </xf>
    <xf numFmtId="3" fontId="12" fillId="0" borderId="1" xfId="0" applyNumberFormat="1" applyFont="1" applyFill="1" applyBorder="1" applyAlignment="1">
      <alignment horizontal="right" vertical="top"/>
    </xf>
    <xf numFmtId="3" fontId="6" fillId="0" borderId="0" xfId="0" applyNumberFormat="1" applyFont="1" applyFill="1" applyBorder="1" applyAlignment="1">
      <alignment horizontal="right" vertical="top"/>
    </xf>
    <xf numFmtId="3" fontId="12" fillId="0" borderId="3" xfId="0" applyNumberFormat="1" applyFont="1" applyBorder="1" applyAlignment="1">
      <alignment horizontal="right" vertical="top"/>
    </xf>
    <xf numFmtId="3" fontId="12" fillId="0" borderId="3" xfId="0" applyNumberFormat="1" applyFont="1" applyFill="1" applyBorder="1" applyAlignment="1">
      <alignment horizontal="right" vertical="top"/>
    </xf>
    <xf numFmtId="3" fontId="6" fillId="0" borderId="3" xfId="0" applyNumberFormat="1" applyFont="1" applyBorder="1" applyAlignment="1">
      <alignment horizontal="right" vertical="top"/>
    </xf>
    <xf numFmtId="3" fontId="30" fillId="0" borderId="3" xfId="0" applyNumberFormat="1" applyFont="1" applyFill="1" applyBorder="1" applyAlignment="1">
      <alignment horizontal="right" vertical="top" wrapText="1"/>
    </xf>
    <xf numFmtId="168" fontId="12" fillId="0" borderId="0" xfId="0" applyNumberFormat="1" applyFont="1" applyBorder="1" applyAlignment="1">
      <alignment horizontal="center" vertical="top" wrapText="1"/>
    </xf>
    <xf numFmtId="3" fontId="31" fillId="0" borderId="4" xfId="0" applyNumberFormat="1" applyFont="1" applyBorder="1" applyAlignment="1">
      <alignment horizontal="right" vertical="top"/>
    </xf>
    <xf numFmtId="0" fontId="30" fillId="0" borderId="2" xfId="0" applyFont="1" applyBorder="1" applyAlignment="1">
      <alignment horizontal="center" vertical="top" wrapText="1"/>
    </xf>
    <xf numFmtId="0" fontId="30" fillId="0" borderId="2" xfId="0" applyFont="1" applyBorder="1" applyAlignment="1">
      <alignment vertical="top" wrapText="1"/>
    </xf>
    <xf numFmtId="168" fontId="31" fillId="0" borderId="13" xfId="0" applyNumberFormat="1" applyFont="1" applyBorder="1" applyAlignment="1">
      <alignment horizontal="center" vertical="top"/>
    </xf>
    <xf numFmtId="3" fontId="12" fillId="0" borderId="9" xfId="0" applyNumberFormat="1" applyFont="1" applyBorder="1" applyAlignment="1">
      <alignment horizontal="right" vertical="top"/>
    </xf>
    <xf numFmtId="168" fontId="12" fillId="0" borderId="7" xfId="0" applyNumberFormat="1" applyFont="1" applyBorder="1" applyAlignment="1">
      <alignment horizontal="center" vertical="top"/>
    </xf>
    <xf numFmtId="0" fontId="12" fillId="0" borderId="0" xfId="0" applyFont="1" applyAlignment="1">
      <alignment horizontal="left" vertical="top" wrapText="1"/>
    </xf>
    <xf numFmtId="3" fontId="30" fillId="0" borderId="0" xfId="0" applyNumberFormat="1" applyFont="1" applyAlignment="1">
      <alignment vertical="top"/>
    </xf>
    <xf numFmtId="3" fontId="6" fillId="0" borderId="0" xfId="0" applyNumberFormat="1" applyFont="1" applyAlignment="1">
      <alignment horizontal="center" vertical="top"/>
    </xf>
    <xf numFmtId="0" fontId="28" fillId="0" borderId="0" xfId="0" applyFont="1" applyAlignment="1">
      <alignment vertical="top"/>
    </xf>
    <xf numFmtId="3" fontId="6" fillId="0" borderId="0" xfId="0" applyNumberFormat="1" applyFont="1" applyFill="1" applyAlignment="1">
      <alignment horizontal="right" vertical="top"/>
    </xf>
    <xf numFmtId="3" fontId="12" fillId="0" borderId="3" xfId="0" applyNumberFormat="1" applyFont="1" applyFill="1" applyBorder="1" applyAlignment="1" applyProtection="1">
      <alignment horizontal="right" vertical="top"/>
      <protection/>
    </xf>
    <xf numFmtId="3" fontId="30" fillId="0" borderId="2" xfId="0" applyNumberFormat="1" applyFont="1" applyFill="1" applyBorder="1" applyAlignment="1">
      <alignment horizontal="right" vertical="top" wrapText="1"/>
    </xf>
    <xf numFmtId="3" fontId="12" fillId="0" borderId="5" xfId="0" applyNumberFormat="1" applyFont="1" applyBorder="1" applyAlignment="1">
      <alignment horizontal="right" vertical="top"/>
    </xf>
    <xf numFmtId="3" fontId="6" fillId="0" borderId="14" xfId="0" applyNumberFormat="1" applyFont="1" applyBorder="1" applyAlignment="1">
      <alignment horizontal="right" vertical="top"/>
    </xf>
    <xf numFmtId="3" fontId="12" fillId="0" borderId="1" xfId="0" applyNumberFormat="1" applyFont="1" applyBorder="1" applyAlignment="1">
      <alignment horizontal="right" vertical="top"/>
    </xf>
    <xf numFmtId="3" fontId="1" fillId="0" borderId="0" xfId="0" applyNumberFormat="1" applyFont="1" applyBorder="1" applyAlignment="1">
      <alignment/>
    </xf>
    <xf numFmtId="0" fontId="6" fillId="0" borderId="3" xfId="0" applyFont="1" applyBorder="1" applyAlignment="1">
      <alignment horizontal="center" vertical="top"/>
    </xf>
    <xf numFmtId="3" fontId="12" fillId="0" borderId="5" xfId="0" applyNumberFormat="1" applyFont="1" applyBorder="1" applyAlignment="1">
      <alignment vertical="top"/>
    </xf>
    <xf numFmtId="3" fontId="12" fillId="0" borderId="3" xfId="0" applyNumberFormat="1" applyFont="1" applyBorder="1" applyAlignment="1">
      <alignment vertical="top"/>
    </xf>
    <xf numFmtId="3" fontId="6" fillId="0" borderId="3" xfId="0" applyNumberFormat="1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3" fontId="1" fillId="0" borderId="0" xfId="0" applyNumberFormat="1" applyFont="1" applyAlignment="1">
      <alignment/>
    </xf>
    <xf numFmtId="3" fontId="30" fillId="0" borderId="7" xfId="0" applyNumberFormat="1" applyFont="1" applyBorder="1" applyAlignment="1">
      <alignment horizontal="right" vertical="top"/>
    </xf>
    <xf numFmtId="0" fontId="30" fillId="0" borderId="2" xfId="0" applyFont="1" applyBorder="1" applyAlignment="1">
      <alignment horizontal="center" vertical="top"/>
    </xf>
    <xf numFmtId="3" fontId="30" fillId="0" borderId="2" xfId="0" applyNumberFormat="1" applyFont="1" applyFill="1" applyBorder="1" applyAlignment="1">
      <alignment horizontal="right" vertical="top"/>
    </xf>
    <xf numFmtId="3" fontId="30" fillId="0" borderId="8" xfId="0" applyNumberFormat="1" applyFont="1" applyBorder="1" applyAlignment="1">
      <alignment horizontal="right" vertical="top"/>
    </xf>
    <xf numFmtId="0" fontId="1" fillId="0" borderId="8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justify" wrapText="1"/>
    </xf>
    <xf numFmtId="0" fontId="1" fillId="0" borderId="14" xfId="0" applyFont="1" applyBorder="1" applyAlignment="1">
      <alignment horizontal="justify" wrapText="1"/>
    </xf>
    <xf numFmtId="0" fontId="1" fillId="0" borderId="15" xfId="0" applyFont="1" applyBorder="1" applyAlignment="1">
      <alignment vertical="center"/>
    </xf>
    <xf numFmtId="0" fontId="1" fillId="0" borderId="11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15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2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/>
    </xf>
    <xf numFmtId="0" fontId="1" fillId="0" borderId="11" xfId="0" applyFont="1" applyBorder="1" applyAlignment="1">
      <alignment horizontal="justify"/>
    </xf>
    <xf numFmtId="0" fontId="2" fillId="0" borderId="0" xfId="0" applyFont="1" applyAlignment="1">
      <alignment horizontal="center"/>
    </xf>
    <xf numFmtId="0" fontId="27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21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wrapText="1"/>
    </xf>
    <xf numFmtId="0" fontId="1" fillId="0" borderId="0" xfId="0" applyFont="1" applyBorder="1" applyAlignment="1">
      <alignment horizontal="justify"/>
    </xf>
    <xf numFmtId="0" fontId="1" fillId="0" borderId="8" xfId="0" applyFont="1" applyBorder="1" applyAlignment="1">
      <alignment horizontal="justify"/>
    </xf>
    <xf numFmtId="0" fontId="6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wrapText="1"/>
    </xf>
    <xf numFmtId="0" fontId="14" fillId="0" borderId="9" xfId="0" applyFont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/>
    </xf>
    <xf numFmtId="3" fontId="6" fillId="0" borderId="5" xfId="0" applyNumberFormat="1" applyFont="1" applyBorder="1" applyAlignment="1">
      <alignment vertical="top"/>
    </xf>
    <xf numFmtId="3" fontId="6" fillId="0" borderId="2" xfId="0" applyNumberFormat="1" applyFont="1" applyBorder="1" applyAlignment="1">
      <alignment vertical="top"/>
    </xf>
    <xf numFmtId="3" fontId="6" fillId="0" borderId="5" xfId="0" applyNumberFormat="1" applyFont="1" applyBorder="1" applyAlignment="1">
      <alignment vertical="center" wrapText="1"/>
    </xf>
    <xf numFmtId="3" fontId="6" fillId="0" borderId="2" xfId="0" applyNumberFormat="1" applyFont="1" applyBorder="1" applyAlignment="1">
      <alignment vertical="center" wrapText="1"/>
    </xf>
    <xf numFmtId="3" fontId="6" fillId="0" borderId="6" xfId="0" applyNumberFormat="1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28" fillId="0" borderId="0" xfId="0" applyFont="1" applyAlignment="1">
      <alignment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3" fontId="12" fillId="0" borderId="6" xfId="0" applyNumberFormat="1" applyFont="1" applyBorder="1" applyAlignment="1">
      <alignment horizontal="center" vertical="center" wrapText="1"/>
    </xf>
    <xf numFmtId="3" fontId="29" fillId="0" borderId="11" xfId="0" applyNumberFormat="1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/>
    </xf>
    <xf numFmtId="3" fontId="12" fillId="0" borderId="15" xfId="0" applyNumberFormat="1" applyFont="1" applyBorder="1" applyAlignment="1">
      <alignment horizontal="center"/>
    </xf>
    <xf numFmtId="3" fontId="12" fillId="0" borderId="9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 vertical="center" wrapText="1"/>
    </xf>
    <xf numFmtId="3" fontId="12" fillId="0" borderId="9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top" wrapText="1"/>
    </xf>
    <xf numFmtId="0" fontId="20" fillId="0" borderId="2" xfId="0" applyFont="1" applyBorder="1" applyAlignment="1">
      <alignment horizontal="left" vertical="top" wrapText="1"/>
    </xf>
    <xf numFmtId="0" fontId="20" fillId="0" borderId="8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top" wrapText="1"/>
    </xf>
    <xf numFmtId="0" fontId="24" fillId="0" borderId="1" xfId="0" applyFont="1" applyBorder="1" applyAlignment="1">
      <alignment horizontal="center" vertical="top" wrapText="1"/>
    </xf>
    <xf numFmtId="0" fontId="24" fillId="0" borderId="1" xfId="0" applyFont="1" applyBorder="1" applyAlignment="1">
      <alignment horizontal="left" vertical="top" wrapText="1"/>
    </xf>
    <xf numFmtId="0" fontId="19" fillId="0" borderId="12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3" fontId="12" fillId="0" borderId="3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9" fillId="0" borderId="10" xfId="0" applyFont="1" applyBorder="1" applyAlignment="1">
      <alignment horizontal="center" wrapText="1"/>
    </xf>
    <xf numFmtId="0" fontId="25" fillId="0" borderId="15" xfId="0" applyFont="1" applyBorder="1" applyAlignment="1">
      <alignment/>
    </xf>
    <xf numFmtId="0" fontId="25" fillId="0" borderId="9" xfId="0" applyFont="1" applyBorder="1" applyAlignment="1">
      <alignment/>
    </xf>
    <xf numFmtId="167" fontId="12" fillId="0" borderId="10" xfId="0" applyNumberFormat="1" applyFont="1" applyBorder="1" applyAlignment="1">
      <alignment horizontal="center" vertical="top" wrapText="1"/>
    </xf>
    <xf numFmtId="167" fontId="12" fillId="0" borderId="15" xfId="0" applyNumberFormat="1" applyFont="1" applyBorder="1" applyAlignment="1">
      <alignment horizontal="center" vertical="top" wrapText="1"/>
    </xf>
    <xf numFmtId="167" fontId="12" fillId="0" borderId="13" xfId="0" applyNumberFormat="1" applyFont="1" applyBorder="1" applyAlignment="1">
      <alignment horizontal="center" vertical="top" wrapText="1"/>
    </xf>
    <xf numFmtId="167" fontId="12" fillId="0" borderId="14" xfId="0" applyNumberFormat="1" applyFont="1" applyBorder="1" applyAlignment="1">
      <alignment horizontal="center" vertical="top" wrapText="1"/>
    </xf>
    <xf numFmtId="0" fontId="12" fillId="0" borderId="9" xfId="0" applyFont="1" applyBorder="1" applyAlignment="1" applyProtection="1">
      <alignment vertical="top" wrapText="1"/>
      <protection/>
    </xf>
    <xf numFmtId="0" fontId="28" fillId="0" borderId="3" xfId="0" applyFont="1" applyBorder="1" applyAlignment="1">
      <alignment vertical="top"/>
    </xf>
    <xf numFmtId="0" fontId="12" fillId="0" borderId="0" xfId="0" applyFont="1" applyAlignment="1">
      <alignment horizontal="center" vertical="top"/>
    </xf>
    <xf numFmtId="0" fontId="28" fillId="0" borderId="0" xfId="0" applyFont="1" applyAlignment="1">
      <alignment horizontal="center" vertical="top"/>
    </xf>
    <xf numFmtId="3" fontId="12" fillId="0" borderId="5" xfId="0" applyNumberFormat="1" applyFont="1" applyBorder="1" applyAlignment="1">
      <alignment horizontal="center" vertical="top" wrapText="1"/>
    </xf>
    <xf numFmtId="3" fontId="12" fillId="0" borderId="1" xfId="0" applyNumberFormat="1" applyFont="1" applyBorder="1" applyAlignment="1">
      <alignment horizontal="center" vertical="top" wrapText="1"/>
    </xf>
    <xf numFmtId="3" fontId="12" fillId="0" borderId="2" xfId="0" applyNumberFormat="1" applyFont="1" applyBorder="1" applyAlignment="1">
      <alignment horizontal="center" vertical="top" wrapText="1"/>
    </xf>
    <xf numFmtId="3" fontId="12" fillId="0" borderId="10" xfId="0" applyNumberFormat="1" applyFont="1" applyBorder="1" applyAlignment="1">
      <alignment horizontal="center" vertical="top"/>
    </xf>
    <xf numFmtId="3" fontId="12" fillId="0" borderId="15" xfId="0" applyNumberFormat="1" applyFont="1" applyBorder="1" applyAlignment="1">
      <alignment horizontal="center" vertical="top"/>
    </xf>
    <xf numFmtId="3" fontId="12" fillId="0" borderId="9" xfId="0" applyNumberFormat="1" applyFont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15" xfId="0" applyFont="1" applyBorder="1" applyAlignment="1" applyProtection="1">
      <alignment vertical="top" wrapText="1"/>
      <protection/>
    </xf>
    <xf numFmtId="0" fontId="28" fillId="0" borderId="15" xfId="0" applyFont="1" applyBorder="1" applyAlignment="1">
      <alignment vertical="top"/>
    </xf>
    <xf numFmtId="0" fontId="28" fillId="0" borderId="9" xfId="0" applyFont="1" applyBorder="1" applyAlignment="1">
      <alignment vertical="top"/>
    </xf>
    <xf numFmtId="0" fontId="28" fillId="0" borderId="15" xfId="0" applyFont="1" applyBorder="1" applyAlignment="1">
      <alignment/>
    </xf>
    <xf numFmtId="0" fontId="28" fillId="0" borderId="12" xfId="0" applyFont="1" applyBorder="1" applyAlignment="1">
      <alignment/>
    </xf>
    <xf numFmtId="0" fontId="28" fillId="0" borderId="11" xfId="0" applyFont="1" applyBorder="1" applyAlignment="1">
      <alignment/>
    </xf>
    <xf numFmtId="0" fontId="12" fillId="0" borderId="10" xfId="0" applyFont="1" applyBorder="1" applyAlignment="1">
      <alignment horizontal="center" vertical="top"/>
    </xf>
    <xf numFmtId="0" fontId="12" fillId="0" borderId="15" xfId="0" applyFont="1" applyBorder="1" applyAlignment="1">
      <alignment horizontal="center" vertical="top"/>
    </xf>
    <xf numFmtId="0" fontId="12" fillId="0" borderId="9" xfId="0" applyFont="1" applyBorder="1" applyAlignment="1">
      <alignment horizontal="center" vertical="top"/>
    </xf>
    <xf numFmtId="0" fontId="12" fillId="0" borderId="5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0" fontId="12" fillId="0" borderId="2" xfId="0" applyFont="1" applyBorder="1" applyAlignment="1">
      <alignment horizontal="center" vertical="top"/>
    </xf>
    <xf numFmtId="167" fontId="12" fillId="0" borderId="5" xfId="0" applyNumberFormat="1" applyFont="1" applyBorder="1" applyAlignment="1">
      <alignment horizontal="center" vertical="top"/>
    </xf>
    <xf numFmtId="167" fontId="12" fillId="0" borderId="1" xfId="0" applyNumberFormat="1" applyFont="1" applyBorder="1" applyAlignment="1">
      <alignment horizontal="center" vertical="top"/>
    </xf>
    <xf numFmtId="167" fontId="12" fillId="0" borderId="2" xfId="0" applyNumberFormat="1" applyFont="1" applyBorder="1" applyAlignment="1">
      <alignment horizontal="center" vertical="top"/>
    </xf>
    <xf numFmtId="3" fontId="6" fillId="0" borderId="12" xfId="0" applyNumberFormat="1" applyFont="1" applyBorder="1" applyAlignment="1">
      <alignment horizontal="center" vertical="top"/>
    </xf>
    <xf numFmtId="3" fontId="6" fillId="0" borderId="0" xfId="0" applyNumberFormat="1" applyFont="1" applyAlignment="1">
      <alignment horizontal="center" vertical="top"/>
    </xf>
    <xf numFmtId="0" fontId="28" fillId="0" borderId="0" xfId="0" applyFont="1" applyAlignment="1">
      <alignment vertical="top"/>
    </xf>
    <xf numFmtId="3" fontId="12" fillId="0" borderId="10" xfId="0" applyNumberFormat="1" applyFont="1" applyBorder="1" applyAlignment="1">
      <alignment horizontal="left" vertical="top" wrapText="1"/>
    </xf>
    <xf numFmtId="3" fontId="12" fillId="0" borderId="15" xfId="0" applyNumberFormat="1" applyFont="1" applyBorder="1" applyAlignment="1">
      <alignment horizontal="left" vertical="top" wrapText="1"/>
    </xf>
    <xf numFmtId="3" fontId="12" fillId="0" borderId="9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4"/>
  <sheetViews>
    <sheetView workbookViewId="0" topLeftCell="A1">
      <selection activeCell="G1" sqref="G1"/>
    </sheetView>
  </sheetViews>
  <sheetFormatPr defaultColWidth="9.00390625" defaultRowHeight="12.75"/>
  <cols>
    <col min="1" max="1" width="5.625" style="23" customWidth="1"/>
    <col min="2" max="2" width="22.00390625" style="23" customWidth="1"/>
    <col min="3" max="4" width="9.125" style="23" customWidth="1"/>
    <col min="5" max="5" width="12.375" style="23" customWidth="1"/>
    <col min="6" max="6" width="9.125" style="23" customWidth="1"/>
    <col min="7" max="7" width="11.375" style="23" customWidth="1"/>
    <col min="8" max="8" width="43.625" style="23" customWidth="1"/>
    <col min="9" max="16384" width="9.125" style="23" customWidth="1"/>
  </cols>
  <sheetData>
    <row r="2" s="133" customFormat="1" ht="12">
      <c r="G2" s="133" t="s">
        <v>363</v>
      </c>
    </row>
    <row r="3" s="133" customFormat="1" ht="12">
      <c r="G3" s="133" t="s">
        <v>424</v>
      </c>
    </row>
    <row r="4" s="133" customFormat="1" ht="12">
      <c r="G4" s="133" t="s">
        <v>78</v>
      </c>
    </row>
    <row r="5" s="133" customFormat="1" ht="12">
      <c r="G5" s="133" t="s">
        <v>427</v>
      </c>
    </row>
    <row r="6" ht="22.5" customHeight="1"/>
    <row r="7" spans="1:8" ht="29.25" customHeight="1">
      <c r="A7" s="372" t="s">
        <v>359</v>
      </c>
      <c r="B7" s="372"/>
      <c r="C7" s="372"/>
      <c r="D7" s="372"/>
      <c r="E7" s="372"/>
      <c r="F7" s="372"/>
      <c r="G7" s="372"/>
      <c r="H7" s="372"/>
    </row>
    <row r="8" ht="18.75" customHeight="1"/>
    <row r="9" ht="18.75" customHeight="1">
      <c r="H9" s="149" t="s">
        <v>4</v>
      </c>
    </row>
    <row r="10" spans="1:8" ht="12.75">
      <c r="A10" s="373" t="s">
        <v>330</v>
      </c>
      <c r="B10" s="373" t="s">
        <v>353</v>
      </c>
      <c r="C10" s="373" t="s">
        <v>7</v>
      </c>
      <c r="D10" s="373" t="s">
        <v>8</v>
      </c>
      <c r="E10" s="373" t="s">
        <v>360</v>
      </c>
      <c r="F10" s="373" t="s">
        <v>355</v>
      </c>
      <c r="G10" s="373"/>
      <c r="H10" s="373" t="s">
        <v>356</v>
      </c>
    </row>
    <row r="11" spans="1:8" ht="12.75">
      <c r="A11" s="373"/>
      <c r="B11" s="373"/>
      <c r="C11" s="373"/>
      <c r="D11" s="373"/>
      <c r="E11" s="373"/>
      <c r="F11" s="13" t="s">
        <v>357</v>
      </c>
      <c r="G11" s="13" t="s">
        <v>358</v>
      </c>
      <c r="H11" s="373"/>
    </row>
    <row r="12" spans="1:8" s="10" customFormat="1" ht="11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</row>
    <row r="13" spans="1:8" ht="47.25" customHeight="1">
      <c r="A13" s="157" t="s">
        <v>15</v>
      </c>
      <c r="B13" s="121" t="s">
        <v>175</v>
      </c>
      <c r="C13" s="157">
        <v>801</v>
      </c>
      <c r="D13" s="157">
        <v>80113</v>
      </c>
      <c r="E13" s="158"/>
      <c r="F13" s="158">
        <v>16300</v>
      </c>
      <c r="G13" s="158"/>
      <c r="H13" s="122" t="s">
        <v>263</v>
      </c>
    </row>
    <row r="14" spans="1:8" ht="78.75">
      <c r="A14" s="157" t="s">
        <v>16</v>
      </c>
      <c r="B14" s="121" t="s">
        <v>175</v>
      </c>
      <c r="C14" s="157">
        <v>600</v>
      </c>
      <c r="D14" s="157">
        <v>60014</v>
      </c>
      <c r="E14" s="158"/>
      <c r="F14" s="158"/>
      <c r="G14" s="158">
        <v>100000</v>
      </c>
      <c r="H14" s="122" t="s">
        <v>364</v>
      </c>
    </row>
    <row r="15" spans="1:8" ht="63">
      <c r="A15" s="157" t="s">
        <v>17</v>
      </c>
      <c r="B15" s="121" t="s">
        <v>286</v>
      </c>
      <c r="C15" s="157">
        <v>852</v>
      </c>
      <c r="D15" s="157">
        <v>85295</v>
      </c>
      <c r="E15" s="158"/>
      <c r="F15" s="158">
        <v>4000</v>
      </c>
      <c r="G15" s="158"/>
      <c r="H15" s="122" t="s">
        <v>408</v>
      </c>
    </row>
    <row r="16" spans="1:8" ht="48.75" customHeight="1">
      <c r="A16" s="157" t="s">
        <v>18</v>
      </c>
      <c r="B16" s="121" t="s">
        <v>265</v>
      </c>
      <c r="C16" s="157">
        <v>921</v>
      </c>
      <c r="D16" s="157">
        <v>92116</v>
      </c>
      <c r="E16" s="158">
        <v>35000</v>
      </c>
      <c r="F16" s="158"/>
      <c r="G16" s="158"/>
      <c r="H16" s="122" t="s">
        <v>266</v>
      </c>
    </row>
    <row r="17" spans="1:8" ht="63">
      <c r="A17" s="157" t="s">
        <v>19</v>
      </c>
      <c r="B17" s="121" t="s">
        <v>286</v>
      </c>
      <c r="C17" s="157">
        <v>921</v>
      </c>
      <c r="D17" s="157">
        <v>92105</v>
      </c>
      <c r="E17" s="158"/>
      <c r="F17" s="158">
        <v>4000</v>
      </c>
      <c r="G17" s="158"/>
      <c r="H17" s="122" t="s">
        <v>407</v>
      </c>
    </row>
    <row r="18" spans="1:8" ht="63">
      <c r="A18" s="157" t="s">
        <v>20</v>
      </c>
      <c r="B18" s="121" t="s">
        <v>286</v>
      </c>
      <c r="C18" s="157">
        <v>926</v>
      </c>
      <c r="D18" s="157">
        <v>92605</v>
      </c>
      <c r="E18" s="158"/>
      <c r="F18" s="158">
        <v>12000</v>
      </c>
      <c r="G18" s="158"/>
      <c r="H18" s="122" t="s">
        <v>409</v>
      </c>
    </row>
    <row r="19" spans="1:8" ht="94.5">
      <c r="A19" s="157" t="s">
        <v>199</v>
      </c>
      <c r="B19" s="121" t="s">
        <v>325</v>
      </c>
      <c r="C19" s="157">
        <v>900</v>
      </c>
      <c r="D19" s="157">
        <v>90001</v>
      </c>
      <c r="E19" s="158"/>
      <c r="F19" s="158"/>
      <c r="G19" s="158">
        <v>75000</v>
      </c>
      <c r="H19" s="122" t="s">
        <v>410</v>
      </c>
    </row>
    <row r="20" spans="1:8" ht="110.25">
      <c r="A20" s="157" t="s">
        <v>200</v>
      </c>
      <c r="B20" s="121" t="s">
        <v>325</v>
      </c>
      <c r="C20" s="157">
        <v>900</v>
      </c>
      <c r="D20" s="157">
        <v>90002</v>
      </c>
      <c r="E20" s="158"/>
      <c r="F20" s="158"/>
      <c r="G20" s="158">
        <v>20000</v>
      </c>
      <c r="H20" s="122" t="s">
        <v>326</v>
      </c>
    </row>
    <row r="21" spans="1:8" ht="12.75">
      <c r="A21" s="130"/>
      <c r="B21" s="130" t="s">
        <v>366</v>
      </c>
      <c r="C21" s="130"/>
      <c r="D21" s="130"/>
      <c r="E21" s="131">
        <f>SUM(E13:E20)</f>
        <v>35000</v>
      </c>
      <c r="F21" s="131">
        <f>SUM(F13:F20)</f>
        <v>36300</v>
      </c>
      <c r="G21" s="131">
        <f>SUM(G13:G20)</f>
        <v>195000</v>
      </c>
      <c r="H21" s="130"/>
    </row>
    <row r="23" spans="1:8" ht="15.75" customHeight="1">
      <c r="A23" s="370"/>
      <c r="B23" s="370"/>
      <c r="C23" s="370"/>
      <c r="D23" s="370"/>
      <c r="E23" s="370"/>
      <c r="F23" s="370"/>
      <c r="G23" s="370"/>
      <c r="H23" s="370"/>
    </row>
    <row r="24" spans="1:14" ht="30" customHeight="1">
      <c r="A24" s="371"/>
      <c r="B24" s="371"/>
      <c r="C24" s="371"/>
      <c r="D24" s="371"/>
      <c r="E24" s="371"/>
      <c r="F24" s="371"/>
      <c r="G24" s="371"/>
      <c r="H24" s="371"/>
      <c r="I24" s="156"/>
      <c r="J24" s="156"/>
      <c r="K24" s="156"/>
      <c r="L24" s="156"/>
      <c r="M24" s="156"/>
      <c r="N24" s="156"/>
    </row>
    <row r="27" ht="28.5" customHeight="1"/>
  </sheetData>
  <mergeCells count="10">
    <mergeCell ref="A23:H23"/>
    <mergeCell ref="A24:H24"/>
    <mergeCell ref="A7:H7"/>
    <mergeCell ref="A10:A11"/>
    <mergeCell ref="B10:B11"/>
    <mergeCell ref="C10:C11"/>
    <mergeCell ref="D10:D11"/>
    <mergeCell ref="E10:E11"/>
    <mergeCell ref="F10:G10"/>
    <mergeCell ref="H10:H11"/>
  </mergeCells>
  <printOptions/>
  <pageMargins left="0.7874015748031497" right="0.35433070866141736" top="0.1968503937007874" bottom="0.4724409448818898" header="0.1968503937007874" footer="0.31496062992125984"/>
  <pageSetup horizontalDpi="600" verticalDpi="600" orientation="landscape" paperSize="9" r:id="rId1"/>
  <headerFooter alignWithMargins="0">
    <oddFooter>&amp;CStrona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2"/>
  <dimension ref="A1:R2969"/>
  <sheetViews>
    <sheetView workbookViewId="0" topLeftCell="A1">
      <selection activeCell="K1" sqref="K1"/>
    </sheetView>
  </sheetViews>
  <sheetFormatPr defaultColWidth="9.00390625" defaultRowHeight="12.75"/>
  <cols>
    <col min="1" max="1" width="4.00390625" style="192" customWidth="1"/>
    <col min="2" max="2" width="32.375" style="196" customWidth="1"/>
    <col min="3" max="3" width="10.75390625" style="194" customWidth="1"/>
    <col min="4" max="4" width="10.75390625" style="197" customWidth="1"/>
    <col min="5" max="5" width="10.75390625" style="198" hidden="1" customWidth="1"/>
    <col min="6" max="7" width="10.75390625" style="199" customWidth="1"/>
    <col min="8" max="8" width="12.875" style="199" customWidth="1"/>
    <col min="9" max="12" width="10.75390625" style="199" customWidth="1"/>
    <col min="13" max="16384" width="10.75390625" style="133" customWidth="1"/>
  </cols>
  <sheetData>
    <row r="1" spans="2:12" ht="15" customHeight="1">
      <c r="B1" s="193"/>
      <c r="D1" s="195"/>
      <c r="E1" s="193"/>
      <c r="F1" s="193"/>
      <c r="G1" s="193"/>
      <c r="H1" s="193"/>
      <c r="I1" s="193"/>
      <c r="J1" s="193"/>
      <c r="K1" s="193"/>
      <c r="L1" s="193"/>
    </row>
    <row r="2" ht="12">
      <c r="I2" s="200" t="s">
        <v>224</v>
      </c>
    </row>
    <row r="3" spans="7:9" ht="12">
      <c r="G3" s="201"/>
      <c r="I3" s="200" t="s">
        <v>422</v>
      </c>
    </row>
    <row r="4" ht="12">
      <c r="I4" s="200" t="s">
        <v>247</v>
      </c>
    </row>
    <row r="5" spans="2:9" ht="12">
      <c r="B5" s="202"/>
      <c r="I5" s="200" t="s">
        <v>423</v>
      </c>
    </row>
    <row r="6" spans="1:14" s="155" customFormat="1" ht="12">
      <c r="A6" s="203"/>
      <c r="B6" s="480" t="s">
        <v>390</v>
      </c>
      <c r="C6" s="481"/>
      <c r="D6" s="481"/>
      <c r="E6" s="481"/>
      <c r="F6" s="481"/>
      <c r="G6" s="481"/>
      <c r="H6" s="481"/>
      <c r="I6" s="481"/>
      <c r="J6" s="203"/>
      <c r="K6" s="203"/>
      <c r="L6" s="203"/>
      <c r="N6" s="133"/>
    </row>
    <row r="7" spans="1:14" s="192" customFormat="1" ht="12">
      <c r="A7" s="488" t="s">
        <v>1</v>
      </c>
      <c r="B7" s="488" t="s">
        <v>5</v>
      </c>
      <c r="C7" s="497" t="s">
        <v>6</v>
      </c>
      <c r="D7" s="498"/>
      <c r="E7" s="499"/>
      <c r="F7" s="485" t="s">
        <v>9</v>
      </c>
      <c r="G7" s="486"/>
      <c r="H7" s="486"/>
      <c r="I7" s="486"/>
      <c r="J7" s="486"/>
      <c r="K7" s="486"/>
      <c r="L7" s="493"/>
      <c r="N7" s="133"/>
    </row>
    <row r="8" spans="1:14" s="192" customFormat="1" ht="12">
      <c r="A8" s="489"/>
      <c r="B8" s="489"/>
      <c r="C8" s="500" t="s">
        <v>7</v>
      </c>
      <c r="D8" s="503" t="s">
        <v>8</v>
      </c>
      <c r="E8" s="503" t="s">
        <v>163</v>
      </c>
      <c r="F8" s="482" t="s">
        <v>177</v>
      </c>
      <c r="G8" s="485" t="s">
        <v>71</v>
      </c>
      <c r="H8" s="486"/>
      <c r="I8" s="486"/>
      <c r="J8" s="486"/>
      <c r="K8" s="487"/>
      <c r="L8" s="482" t="s">
        <v>182</v>
      </c>
      <c r="N8" s="133"/>
    </row>
    <row r="9" spans="1:14" s="169" customFormat="1" ht="12">
      <c r="A9" s="489"/>
      <c r="B9" s="489"/>
      <c r="C9" s="501"/>
      <c r="D9" s="504"/>
      <c r="E9" s="504"/>
      <c r="F9" s="483"/>
      <c r="G9" s="482" t="s">
        <v>178</v>
      </c>
      <c r="H9" s="509" t="s">
        <v>10</v>
      </c>
      <c r="I9" s="510"/>
      <c r="J9" s="510"/>
      <c r="K9" s="511"/>
      <c r="L9" s="483"/>
      <c r="N9" s="133"/>
    </row>
    <row r="10" spans="1:14" s="169" customFormat="1" ht="36">
      <c r="A10" s="490"/>
      <c r="B10" s="490"/>
      <c r="C10" s="502"/>
      <c r="D10" s="505"/>
      <c r="E10" s="505"/>
      <c r="F10" s="484"/>
      <c r="G10" s="484"/>
      <c r="H10" s="208" t="s">
        <v>181</v>
      </c>
      <c r="I10" s="208" t="s">
        <v>179</v>
      </c>
      <c r="J10" s="208" t="s">
        <v>180</v>
      </c>
      <c r="K10" s="208" t="s">
        <v>183</v>
      </c>
      <c r="L10" s="484"/>
      <c r="N10" s="133"/>
    </row>
    <row r="11" spans="1:14" s="216" customFormat="1" ht="12">
      <c r="A11" s="209">
        <v>1</v>
      </c>
      <c r="B11" s="210">
        <v>2</v>
      </c>
      <c r="C11" s="211">
        <v>3</v>
      </c>
      <c r="D11" s="212">
        <v>4</v>
      </c>
      <c r="E11" s="213"/>
      <c r="F11" s="214">
        <v>5</v>
      </c>
      <c r="G11" s="215">
        <v>6</v>
      </c>
      <c r="H11" s="214">
        <v>7</v>
      </c>
      <c r="I11" s="214">
        <v>8</v>
      </c>
      <c r="J11" s="214">
        <v>9</v>
      </c>
      <c r="K11" s="214">
        <v>10</v>
      </c>
      <c r="L11" s="214">
        <v>11</v>
      </c>
      <c r="N11" s="155"/>
    </row>
    <row r="12" spans="1:14" s="220" customFormat="1" ht="12">
      <c r="A12" s="217" t="s">
        <v>70</v>
      </c>
      <c r="B12" s="491" t="s">
        <v>69</v>
      </c>
      <c r="C12" s="492"/>
      <c r="D12" s="492"/>
      <c r="E12" s="493"/>
      <c r="F12" s="218">
        <f>SUM(G12+L12)</f>
        <v>7720603</v>
      </c>
      <c r="G12" s="219">
        <f aca="true" t="shared" si="0" ref="G12:L12">SUM(G13,G23,G31,G40,G45,G53,G87,G100,G106,G109,G112,G186,G203,G241,G251,G269,G287,G302)</f>
        <v>6824013</v>
      </c>
      <c r="H12" s="219">
        <f t="shared" si="0"/>
        <v>4261845</v>
      </c>
      <c r="I12" s="219">
        <f t="shared" si="0"/>
        <v>105000</v>
      </c>
      <c r="J12" s="219">
        <f t="shared" si="0"/>
        <v>75000</v>
      </c>
      <c r="K12" s="219">
        <f t="shared" si="0"/>
        <v>0</v>
      </c>
      <c r="L12" s="337">
        <f t="shared" si="0"/>
        <v>896590</v>
      </c>
      <c r="N12" s="133"/>
    </row>
    <row r="13" spans="1:14" s="155" customFormat="1" ht="12">
      <c r="A13" s="205" t="s">
        <v>15</v>
      </c>
      <c r="B13" s="221" t="s">
        <v>94</v>
      </c>
      <c r="C13" s="222">
        <v>10</v>
      </c>
      <c r="D13" s="223"/>
      <c r="E13" s="224"/>
      <c r="F13" s="225">
        <f aca="true" t="shared" si="1" ref="F13:F22">SUM(G13+L13)</f>
        <v>5756</v>
      </c>
      <c r="G13" s="226">
        <f aca="true" t="shared" si="2" ref="G13:L13">SUM(G14,G17,G19)</f>
        <v>5756</v>
      </c>
      <c r="H13" s="226">
        <f t="shared" si="2"/>
        <v>0</v>
      </c>
      <c r="I13" s="226">
        <f t="shared" si="2"/>
        <v>0</v>
      </c>
      <c r="J13" s="226">
        <f t="shared" si="2"/>
        <v>0</v>
      </c>
      <c r="K13" s="226">
        <f t="shared" si="2"/>
        <v>0</v>
      </c>
      <c r="L13" s="227">
        <f t="shared" si="2"/>
        <v>0</v>
      </c>
      <c r="N13" s="133"/>
    </row>
    <row r="14" spans="1:12" s="236" customFormat="1" ht="12">
      <c r="A14" s="228"/>
      <c r="B14" s="229" t="s">
        <v>122</v>
      </c>
      <c r="C14" s="230"/>
      <c r="D14" s="231">
        <v>1018</v>
      </c>
      <c r="E14" s="232"/>
      <c r="F14" s="233">
        <f t="shared" si="1"/>
        <v>800</v>
      </c>
      <c r="G14" s="234">
        <f aca="true" t="shared" si="3" ref="G14:L14">SUM(G15:G16)</f>
        <v>800</v>
      </c>
      <c r="H14" s="234">
        <f t="shared" si="3"/>
        <v>0</v>
      </c>
      <c r="I14" s="234">
        <f t="shared" si="3"/>
        <v>0</v>
      </c>
      <c r="J14" s="234">
        <f t="shared" si="3"/>
        <v>0</v>
      </c>
      <c r="K14" s="234">
        <f t="shared" si="3"/>
        <v>0</v>
      </c>
      <c r="L14" s="235">
        <f t="shared" si="3"/>
        <v>0</v>
      </c>
    </row>
    <row r="15" spans="1:12" s="236" customFormat="1" ht="12" hidden="1">
      <c r="A15" s="228"/>
      <c r="B15" s="229" t="s">
        <v>119</v>
      </c>
      <c r="C15" s="230"/>
      <c r="D15" s="237"/>
      <c r="E15" s="232">
        <v>4210</v>
      </c>
      <c r="F15" s="233">
        <v>200</v>
      </c>
      <c r="G15" s="238">
        <v>200</v>
      </c>
      <c r="H15" s="239"/>
      <c r="I15" s="239"/>
      <c r="J15" s="239"/>
      <c r="K15" s="239"/>
      <c r="L15" s="240"/>
    </row>
    <row r="16" spans="1:12" s="236" customFormat="1" ht="12" hidden="1">
      <c r="A16" s="228"/>
      <c r="B16" s="229" t="s">
        <v>120</v>
      </c>
      <c r="C16" s="230"/>
      <c r="D16" s="237"/>
      <c r="E16" s="232">
        <v>4300</v>
      </c>
      <c r="F16" s="233">
        <v>600</v>
      </c>
      <c r="G16" s="238">
        <v>600</v>
      </c>
      <c r="H16" s="239"/>
      <c r="I16" s="239"/>
      <c r="J16" s="239"/>
      <c r="K16" s="239"/>
      <c r="L16" s="240"/>
    </row>
    <row r="17" spans="1:12" s="236" customFormat="1" ht="12">
      <c r="A17" s="228"/>
      <c r="B17" s="229" t="s">
        <v>36</v>
      </c>
      <c r="C17" s="230"/>
      <c r="D17" s="237">
        <v>1030</v>
      </c>
      <c r="E17" s="232"/>
      <c r="F17" s="233">
        <f t="shared" si="1"/>
        <v>1156</v>
      </c>
      <c r="G17" s="234">
        <f aca="true" t="shared" si="4" ref="G17:L17">SUM(G18:G18)</f>
        <v>1156</v>
      </c>
      <c r="H17" s="234">
        <f t="shared" si="4"/>
        <v>0</v>
      </c>
      <c r="I17" s="234">
        <f t="shared" si="4"/>
        <v>0</v>
      </c>
      <c r="J17" s="234">
        <f t="shared" si="4"/>
        <v>0</v>
      </c>
      <c r="K17" s="234">
        <f t="shared" si="4"/>
        <v>0</v>
      </c>
      <c r="L17" s="235">
        <f t="shared" si="4"/>
        <v>0</v>
      </c>
    </row>
    <row r="18" spans="1:12" ht="36" hidden="1">
      <c r="A18" s="241"/>
      <c r="B18" s="242" t="s">
        <v>176</v>
      </c>
      <c r="C18" s="243"/>
      <c r="D18" s="237"/>
      <c r="E18" s="232">
        <v>2850</v>
      </c>
      <c r="F18" s="244">
        <f t="shared" si="1"/>
        <v>1156</v>
      </c>
      <c r="G18" s="245">
        <v>1156</v>
      </c>
      <c r="H18" s="246"/>
      <c r="I18" s="246"/>
      <c r="J18" s="246"/>
      <c r="K18" s="246"/>
      <c r="L18" s="247"/>
    </row>
    <row r="19" spans="1:18" s="236" customFormat="1" ht="12">
      <c r="A19" s="228"/>
      <c r="B19" s="229" t="s">
        <v>104</v>
      </c>
      <c r="C19" s="230"/>
      <c r="D19" s="237">
        <v>1095</v>
      </c>
      <c r="E19" s="232"/>
      <c r="F19" s="233">
        <f t="shared" si="1"/>
        <v>3800</v>
      </c>
      <c r="G19" s="234">
        <f aca="true" t="shared" si="5" ref="G19:L19">SUM(G20:G22)</f>
        <v>3800</v>
      </c>
      <c r="H19" s="234">
        <f t="shared" si="5"/>
        <v>0</v>
      </c>
      <c r="I19" s="234">
        <f t="shared" si="5"/>
        <v>0</v>
      </c>
      <c r="J19" s="234">
        <f t="shared" si="5"/>
        <v>0</v>
      </c>
      <c r="K19" s="234">
        <f t="shared" si="5"/>
        <v>0</v>
      </c>
      <c r="L19" s="235">
        <f t="shared" si="5"/>
        <v>0</v>
      </c>
      <c r="P19" s="248"/>
      <c r="Q19" s="249"/>
      <c r="R19" s="249"/>
    </row>
    <row r="20" spans="1:18" ht="12" hidden="1">
      <c r="A20" s="241"/>
      <c r="B20" s="242" t="s">
        <v>119</v>
      </c>
      <c r="C20" s="243"/>
      <c r="D20" s="237"/>
      <c r="E20" s="232">
        <v>4210</v>
      </c>
      <c r="F20" s="233">
        <f t="shared" si="1"/>
        <v>300</v>
      </c>
      <c r="G20" s="245">
        <v>300</v>
      </c>
      <c r="H20" s="246"/>
      <c r="I20" s="246"/>
      <c r="J20" s="246"/>
      <c r="K20" s="246"/>
      <c r="L20" s="247"/>
      <c r="P20" s="248"/>
      <c r="Q20" s="250"/>
      <c r="R20" s="250"/>
    </row>
    <row r="21" spans="1:18" ht="12" hidden="1">
      <c r="A21" s="241"/>
      <c r="B21" s="242" t="s">
        <v>120</v>
      </c>
      <c r="C21" s="243"/>
      <c r="D21" s="251"/>
      <c r="E21" s="252">
        <v>4300</v>
      </c>
      <c r="F21" s="233">
        <f t="shared" si="1"/>
        <v>2000</v>
      </c>
      <c r="G21" s="245">
        <v>2000</v>
      </c>
      <c r="H21" s="246"/>
      <c r="I21" s="246"/>
      <c r="J21" s="246"/>
      <c r="K21" s="246"/>
      <c r="L21" s="247"/>
      <c r="P21" s="248"/>
      <c r="Q21" s="250"/>
      <c r="R21" s="250"/>
    </row>
    <row r="22" spans="1:18" ht="12" hidden="1">
      <c r="A22" s="241"/>
      <c r="B22" s="242" t="s">
        <v>121</v>
      </c>
      <c r="C22" s="243"/>
      <c r="D22" s="251"/>
      <c r="E22" s="252">
        <v>4430</v>
      </c>
      <c r="F22" s="233">
        <f t="shared" si="1"/>
        <v>1500</v>
      </c>
      <c r="G22" s="245">
        <v>1500</v>
      </c>
      <c r="H22" s="246"/>
      <c r="I22" s="246"/>
      <c r="J22" s="246"/>
      <c r="K22" s="246"/>
      <c r="L22" s="247"/>
      <c r="P22" s="248"/>
      <c r="Q22" s="250"/>
      <c r="R22" s="250"/>
    </row>
    <row r="23" spans="1:18" s="155" customFormat="1" ht="24" customHeight="1">
      <c r="A23" s="204" t="s">
        <v>16</v>
      </c>
      <c r="B23" s="253" t="s">
        <v>92</v>
      </c>
      <c r="C23" s="254">
        <v>400</v>
      </c>
      <c r="D23" s="255"/>
      <c r="E23" s="256"/>
      <c r="F23" s="257">
        <f aca="true" t="shared" si="6" ref="F23:F86">SUM(G23+L23)</f>
        <v>52121</v>
      </c>
      <c r="G23" s="258">
        <f aca="true" t="shared" si="7" ref="G23:L23">SUM(G24)</f>
        <v>52121</v>
      </c>
      <c r="H23" s="258">
        <f t="shared" si="7"/>
        <v>2121</v>
      </c>
      <c r="I23" s="258">
        <f t="shared" si="7"/>
        <v>50000</v>
      </c>
      <c r="J23" s="258">
        <f t="shared" si="7"/>
        <v>0</v>
      </c>
      <c r="K23" s="258">
        <f t="shared" si="7"/>
        <v>0</v>
      </c>
      <c r="L23" s="258">
        <f t="shared" si="7"/>
        <v>0</v>
      </c>
      <c r="P23" s="259"/>
      <c r="Q23" s="260"/>
      <c r="R23" s="260"/>
    </row>
    <row r="24" spans="1:18" s="236" customFormat="1" ht="12">
      <c r="A24" s="228"/>
      <c r="B24" s="261" t="s">
        <v>93</v>
      </c>
      <c r="C24" s="262"/>
      <c r="D24" s="251">
        <v>40002</v>
      </c>
      <c r="E24" s="252"/>
      <c r="F24" s="263">
        <f t="shared" si="6"/>
        <v>52121</v>
      </c>
      <c r="G24" s="234">
        <f aca="true" t="shared" si="8" ref="G24:L24">SUM(G25:G30)</f>
        <v>52121</v>
      </c>
      <c r="H24" s="234">
        <f t="shared" si="8"/>
        <v>2121</v>
      </c>
      <c r="I24" s="234">
        <f t="shared" si="8"/>
        <v>50000</v>
      </c>
      <c r="J24" s="234">
        <f t="shared" si="8"/>
        <v>0</v>
      </c>
      <c r="K24" s="234">
        <f t="shared" si="8"/>
        <v>0</v>
      </c>
      <c r="L24" s="234">
        <f t="shared" si="8"/>
        <v>0</v>
      </c>
      <c r="P24" s="248"/>
      <c r="Q24" s="249"/>
      <c r="R24" s="249"/>
    </row>
    <row r="25" spans="1:18" s="236" customFormat="1" ht="12" hidden="1">
      <c r="A25" s="228"/>
      <c r="B25" s="261"/>
      <c r="C25" s="262"/>
      <c r="D25" s="251"/>
      <c r="E25" s="252">
        <v>4040</v>
      </c>
      <c r="F25" s="234">
        <v>1772</v>
      </c>
      <c r="G25" s="234">
        <v>1772</v>
      </c>
      <c r="H25" s="279">
        <v>1772</v>
      </c>
      <c r="I25" s="264"/>
      <c r="J25" s="279"/>
      <c r="K25" s="264"/>
      <c r="L25" s="264"/>
      <c r="P25" s="248"/>
      <c r="Q25" s="249"/>
      <c r="R25" s="249"/>
    </row>
    <row r="26" spans="1:18" s="236" customFormat="1" ht="12" hidden="1">
      <c r="A26" s="228"/>
      <c r="B26" s="261"/>
      <c r="C26" s="262"/>
      <c r="D26" s="251"/>
      <c r="E26" s="252">
        <v>4110</v>
      </c>
      <c r="F26" s="234">
        <v>305</v>
      </c>
      <c r="G26" s="234">
        <v>305</v>
      </c>
      <c r="H26" s="279">
        <v>305</v>
      </c>
      <c r="I26" s="264"/>
      <c r="J26" s="279"/>
      <c r="K26" s="264"/>
      <c r="L26" s="264"/>
      <c r="P26" s="248"/>
      <c r="Q26" s="249"/>
      <c r="R26" s="249"/>
    </row>
    <row r="27" spans="1:18" s="236" customFormat="1" ht="12" hidden="1">
      <c r="A27" s="228"/>
      <c r="B27" s="261"/>
      <c r="C27" s="262"/>
      <c r="D27" s="251"/>
      <c r="E27" s="252">
        <v>4120</v>
      </c>
      <c r="F27" s="234">
        <v>44</v>
      </c>
      <c r="G27" s="234">
        <v>44</v>
      </c>
      <c r="H27" s="279">
        <v>44</v>
      </c>
      <c r="I27" s="264"/>
      <c r="J27" s="279"/>
      <c r="K27" s="264"/>
      <c r="L27" s="264"/>
      <c r="P27" s="248"/>
      <c r="Q27" s="249"/>
      <c r="R27" s="249"/>
    </row>
    <row r="28" spans="1:18" ht="24" hidden="1">
      <c r="A28" s="241"/>
      <c r="B28" s="265" t="s">
        <v>290</v>
      </c>
      <c r="C28" s="266"/>
      <c r="D28" s="251"/>
      <c r="E28" s="252">
        <v>2510</v>
      </c>
      <c r="F28" s="267">
        <f t="shared" si="6"/>
        <v>0</v>
      </c>
      <c r="G28" s="268"/>
      <c r="H28" s="269"/>
      <c r="I28" s="247">
        <v>0</v>
      </c>
      <c r="J28" s="269"/>
      <c r="K28" s="247"/>
      <c r="L28" s="247"/>
      <c r="P28" s="248"/>
      <c r="Q28" s="250"/>
      <c r="R28" s="250"/>
    </row>
    <row r="29" spans="1:18" ht="24" hidden="1">
      <c r="A29" s="241"/>
      <c r="B29" s="265" t="s">
        <v>291</v>
      </c>
      <c r="C29" s="266"/>
      <c r="D29" s="251"/>
      <c r="E29" s="252">
        <v>2650</v>
      </c>
      <c r="F29" s="267">
        <f t="shared" si="6"/>
        <v>50000</v>
      </c>
      <c r="G29" s="268">
        <v>50000</v>
      </c>
      <c r="H29" s="268"/>
      <c r="I29" s="247">
        <v>50000</v>
      </c>
      <c r="J29" s="269"/>
      <c r="K29" s="247"/>
      <c r="L29" s="247"/>
      <c r="P29" s="248"/>
      <c r="Q29" s="250"/>
      <c r="R29" s="250"/>
    </row>
    <row r="30" spans="1:18" ht="36" hidden="1">
      <c r="A30" s="241"/>
      <c r="B30" s="265" t="s">
        <v>292</v>
      </c>
      <c r="C30" s="266"/>
      <c r="D30" s="251"/>
      <c r="E30" s="252">
        <v>6210</v>
      </c>
      <c r="F30" s="267">
        <f t="shared" si="6"/>
        <v>0</v>
      </c>
      <c r="G30" s="268"/>
      <c r="H30" s="268"/>
      <c r="I30" s="247"/>
      <c r="J30" s="269"/>
      <c r="K30" s="247"/>
      <c r="L30" s="247">
        <v>0</v>
      </c>
      <c r="P30" s="248"/>
      <c r="Q30" s="250"/>
      <c r="R30" s="250"/>
    </row>
    <row r="31" spans="1:12" s="155" customFormat="1" ht="12">
      <c r="A31" s="204" t="s">
        <v>17</v>
      </c>
      <c r="B31" s="253" t="s">
        <v>133</v>
      </c>
      <c r="C31" s="254">
        <v>600</v>
      </c>
      <c r="D31" s="255"/>
      <c r="E31" s="256"/>
      <c r="F31" s="257">
        <f aca="true" t="shared" si="9" ref="F31:L31">SUM(F32,F37)</f>
        <v>466000</v>
      </c>
      <c r="G31" s="257">
        <f t="shared" si="9"/>
        <v>195000</v>
      </c>
      <c r="H31" s="257">
        <f t="shared" si="9"/>
        <v>0</v>
      </c>
      <c r="I31" s="257">
        <f t="shared" si="9"/>
        <v>0</v>
      </c>
      <c r="J31" s="257">
        <f t="shared" si="9"/>
        <v>0</v>
      </c>
      <c r="K31" s="257">
        <f t="shared" si="9"/>
        <v>0</v>
      </c>
      <c r="L31" s="339">
        <f t="shared" si="9"/>
        <v>271000</v>
      </c>
    </row>
    <row r="32" spans="1:12" s="236" customFormat="1" ht="12">
      <c r="A32" s="228"/>
      <c r="B32" s="261" t="s">
        <v>136</v>
      </c>
      <c r="C32" s="262"/>
      <c r="D32" s="251">
        <v>60016</v>
      </c>
      <c r="E32" s="252"/>
      <c r="F32" s="263">
        <f t="shared" si="6"/>
        <v>376000</v>
      </c>
      <c r="G32" s="264">
        <f aca="true" t="shared" si="10" ref="G32:L32">SUM(G33:G36)</f>
        <v>105000</v>
      </c>
      <c r="H32" s="264">
        <f t="shared" si="10"/>
        <v>0</v>
      </c>
      <c r="I32" s="264">
        <f t="shared" si="10"/>
        <v>0</v>
      </c>
      <c r="J32" s="264">
        <f t="shared" si="10"/>
        <v>0</v>
      </c>
      <c r="K32" s="264">
        <f t="shared" si="10"/>
        <v>0</v>
      </c>
      <c r="L32" s="264">
        <f t="shared" si="10"/>
        <v>271000</v>
      </c>
    </row>
    <row r="33" spans="1:12" ht="12" hidden="1">
      <c r="A33" s="241"/>
      <c r="B33" s="265" t="s">
        <v>119</v>
      </c>
      <c r="C33" s="266"/>
      <c r="D33" s="251"/>
      <c r="E33" s="252">
        <v>4210</v>
      </c>
      <c r="F33" s="267">
        <f t="shared" si="6"/>
        <v>30000</v>
      </c>
      <c r="G33" s="268">
        <v>30000</v>
      </c>
      <c r="H33" s="269"/>
      <c r="I33" s="247"/>
      <c r="J33" s="269"/>
      <c r="K33" s="247"/>
      <c r="L33" s="247"/>
    </row>
    <row r="34" spans="1:12" ht="12" hidden="1">
      <c r="A34" s="241"/>
      <c r="B34" s="265" t="s">
        <v>129</v>
      </c>
      <c r="C34" s="266"/>
      <c r="D34" s="251"/>
      <c r="E34" s="252">
        <v>4270</v>
      </c>
      <c r="F34" s="267">
        <f t="shared" si="6"/>
        <v>15000</v>
      </c>
      <c r="G34" s="268">
        <v>15000</v>
      </c>
      <c r="H34" s="269"/>
      <c r="I34" s="247"/>
      <c r="J34" s="269"/>
      <c r="K34" s="247"/>
      <c r="L34" s="247"/>
    </row>
    <row r="35" spans="1:12" ht="12" hidden="1">
      <c r="A35" s="241"/>
      <c r="B35" s="265" t="s">
        <v>120</v>
      </c>
      <c r="C35" s="266"/>
      <c r="D35" s="251"/>
      <c r="E35" s="252">
        <v>4300</v>
      </c>
      <c r="F35" s="267">
        <f t="shared" si="6"/>
        <v>60000</v>
      </c>
      <c r="G35" s="268">
        <v>60000</v>
      </c>
      <c r="H35" s="269"/>
      <c r="I35" s="247"/>
      <c r="J35" s="269"/>
      <c r="K35" s="247"/>
      <c r="L35" s="247"/>
    </row>
    <row r="36" spans="1:12" ht="12" hidden="1">
      <c r="A36" s="241"/>
      <c r="B36" s="265"/>
      <c r="C36" s="266"/>
      <c r="D36" s="251"/>
      <c r="E36" s="252">
        <v>6050</v>
      </c>
      <c r="F36" s="267">
        <f t="shared" si="6"/>
        <v>271000</v>
      </c>
      <c r="G36" s="268"/>
      <c r="H36" s="269"/>
      <c r="I36" s="247"/>
      <c r="J36" s="269"/>
      <c r="K36" s="247"/>
      <c r="L36" s="247">
        <v>271000</v>
      </c>
    </row>
    <row r="37" spans="1:12" ht="12">
      <c r="A37" s="241"/>
      <c r="B37" s="261" t="s">
        <v>104</v>
      </c>
      <c r="C37" s="266"/>
      <c r="D37" s="251">
        <v>60095</v>
      </c>
      <c r="E37" s="252"/>
      <c r="F37" s="263">
        <f t="shared" si="6"/>
        <v>90000</v>
      </c>
      <c r="G37" s="264">
        <f aca="true" t="shared" si="11" ref="G37:L37">SUM(G38:G39)</f>
        <v>90000</v>
      </c>
      <c r="H37" s="264">
        <f t="shared" si="11"/>
        <v>0</v>
      </c>
      <c r="I37" s="264">
        <f t="shared" si="11"/>
        <v>0</v>
      </c>
      <c r="J37" s="264">
        <f t="shared" si="11"/>
        <v>0</v>
      </c>
      <c r="K37" s="264">
        <f t="shared" si="11"/>
        <v>0</v>
      </c>
      <c r="L37" s="264">
        <f t="shared" si="11"/>
        <v>0</v>
      </c>
    </row>
    <row r="38" spans="1:12" ht="12" hidden="1">
      <c r="A38" s="241"/>
      <c r="B38" s="265" t="s">
        <v>119</v>
      </c>
      <c r="C38" s="266"/>
      <c r="D38" s="251"/>
      <c r="E38" s="252">
        <v>4210</v>
      </c>
      <c r="F38" s="267">
        <f t="shared" si="6"/>
        <v>50000</v>
      </c>
      <c r="G38" s="268">
        <v>50000</v>
      </c>
      <c r="H38" s="269"/>
      <c r="I38" s="247"/>
      <c r="J38" s="269"/>
      <c r="K38" s="247"/>
      <c r="L38" s="247"/>
    </row>
    <row r="39" spans="1:12" ht="12" hidden="1">
      <c r="A39" s="71"/>
      <c r="B39" s="270" t="s">
        <v>120</v>
      </c>
      <c r="C39" s="271"/>
      <c r="D39" s="272"/>
      <c r="E39" s="273">
        <v>4300</v>
      </c>
      <c r="F39" s="274">
        <f t="shared" si="6"/>
        <v>40000</v>
      </c>
      <c r="G39" s="275">
        <v>40000</v>
      </c>
      <c r="H39" s="276"/>
      <c r="I39" s="277"/>
      <c r="J39" s="276"/>
      <c r="K39" s="277"/>
      <c r="L39" s="277"/>
    </row>
    <row r="40" spans="1:12" s="155" customFormat="1" ht="12.75" customHeight="1">
      <c r="A40" s="204" t="s">
        <v>18</v>
      </c>
      <c r="B40" s="253" t="s">
        <v>101</v>
      </c>
      <c r="C40" s="254">
        <v>700</v>
      </c>
      <c r="D40" s="278"/>
      <c r="E40" s="256"/>
      <c r="F40" s="257">
        <f>SUM(G40+L40)</f>
        <v>10000</v>
      </c>
      <c r="G40" s="258">
        <f aca="true" t="shared" si="12" ref="G40:L40">SUM(G41)</f>
        <v>10000</v>
      </c>
      <c r="H40" s="258">
        <f t="shared" si="12"/>
        <v>0</v>
      </c>
      <c r="I40" s="258">
        <f t="shared" si="12"/>
        <v>0</v>
      </c>
      <c r="J40" s="258">
        <f t="shared" si="12"/>
        <v>0</v>
      </c>
      <c r="K40" s="258">
        <f t="shared" si="12"/>
        <v>0</v>
      </c>
      <c r="L40" s="258">
        <f t="shared" si="12"/>
        <v>0</v>
      </c>
    </row>
    <row r="41" spans="1:12" s="236" customFormat="1" ht="15.75" customHeight="1">
      <c r="A41" s="228"/>
      <c r="B41" s="261" t="s">
        <v>99</v>
      </c>
      <c r="C41" s="262"/>
      <c r="D41" s="251">
        <v>70005</v>
      </c>
      <c r="E41" s="252"/>
      <c r="F41" s="263">
        <f>SUM(G41+L41)</f>
        <v>10000</v>
      </c>
      <c r="G41" s="264">
        <f aca="true" t="shared" si="13" ref="G41:L41">SUM(G42:G44)</f>
        <v>10000</v>
      </c>
      <c r="H41" s="264">
        <f t="shared" si="13"/>
        <v>0</v>
      </c>
      <c r="I41" s="264">
        <f t="shared" si="13"/>
        <v>0</v>
      </c>
      <c r="J41" s="264">
        <f t="shared" si="13"/>
        <v>0</v>
      </c>
      <c r="K41" s="264">
        <f t="shared" si="13"/>
        <v>0</v>
      </c>
      <c r="L41" s="264">
        <f t="shared" si="13"/>
        <v>0</v>
      </c>
    </row>
    <row r="42" spans="1:12" s="236" customFormat="1" ht="12" hidden="1">
      <c r="A42" s="228"/>
      <c r="B42" s="261"/>
      <c r="C42" s="262"/>
      <c r="D42" s="251"/>
      <c r="E42" s="252">
        <v>4210</v>
      </c>
      <c r="F42" s="263">
        <f>SUM(G42+L42)</f>
        <v>0</v>
      </c>
      <c r="G42" s="264">
        <v>0</v>
      </c>
      <c r="H42" s="279"/>
      <c r="I42" s="264"/>
      <c r="J42" s="279"/>
      <c r="K42" s="264"/>
      <c r="L42" s="264"/>
    </row>
    <row r="43" spans="1:12" ht="12" hidden="1">
      <c r="A43" s="71"/>
      <c r="B43" s="270"/>
      <c r="C43" s="271"/>
      <c r="D43" s="272"/>
      <c r="E43" s="273">
        <v>4300</v>
      </c>
      <c r="F43" s="263">
        <f>SUM(G43+L43)</f>
        <v>10000</v>
      </c>
      <c r="G43" s="275">
        <v>10000</v>
      </c>
      <c r="H43" s="276"/>
      <c r="I43" s="277"/>
      <c r="J43" s="276"/>
      <c r="K43" s="277"/>
      <c r="L43" s="277"/>
    </row>
    <row r="44" spans="1:12" ht="12" hidden="1">
      <c r="A44" s="241"/>
      <c r="B44" s="265"/>
      <c r="C44" s="266"/>
      <c r="D44" s="251"/>
      <c r="E44" s="252">
        <v>4430</v>
      </c>
      <c r="F44" s="263">
        <f>SUM(G44+L44)</f>
        <v>0</v>
      </c>
      <c r="G44" s="268">
        <v>0</v>
      </c>
      <c r="H44" s="269"/>
      <c r="I44" s="247"/>
      <c r="J44" s="269"/>
      <c r="K44" s="247"/>
      <c r="L44" s="247"/>
    </row>
    <row r="45" spans="1:12" s="155" customFormat="1" ht="12">
      <c r="A45" s="204" t="s">
        <v>19</v>
      </c>
      <c r="B45" s="253" t="s">
        <v>192</v>
      </c>
      <c r="C45" s="254">
        <v>710</v>
      </c>
      <c r="D45" s="278"/>
      <c r="E45" s="256"/>
      <c r="F45" s="257">
        <f t="shared" si="6"/>
        <v>40000</v>
      </c>
      <c r="G45" s="258">
        <f aca="true" t="shared" si="14" ref="G45:L45">SUM(G46,G51)</f>
        <v>40000</v>
      </c>
      <c r="H45" s="258">
        <f t="shared" si="14"/>
        <v>0</v>
      </c>
      <c r="I45" s="258">
        <f t="shared" si="14"/>
        <v>0</v>
      </c>
      <c r="J45" s="258">
        <f t="shared" si="14"/>
        <v>0</v>
      </c>
      <c r="K45" s="258">
        <f t="shared" si="14"/>
        <v>0</v>
      </c>
      <c r="L45" s="258">
        <f t="shared" si="14"/>
        <v>0</v>
      </c>
    </row>
    <row r="46" spans="1:12" s="236" customFormat="1" ht="15" customHeight="1">
      <c r="A46" s="228"/>
      <c r="B46" s="261" t="s">
        <v>137</v>
      </c>
      <c r="C46" s="262"/>
      <c r="D46" s="251">
        <v>71004</v>
      </c>
      <c r="E46" s="252"/>
      <c r="F46" s="263">
        <f t="shared" si="6"/>
        <v>25000</v>
      </c>
      <c r="G46" s="264">
        <v>25000</v>
      </c>
      <c r="H46" s="264">
        <f>SUM(H47:H50)</f>
        <v>0</v>
      </c>
      <c r="I46" s="264">
        <f>SUM(I47:I50)</f>
        <v>0</v>
      </c>
      <c r="J46" s="264">
        <f>SUM(J47:J50)</f>
        <v>0</v>
      </c>
      <c r="K46" s="264">
        <f>SUM(K47:K50)</f>
        <v>0</v>
      </c>
      <c r="L46" s="264">
        <f>SUM(L47:L50)</f>
        <v>0</v>
      </c>
    </row>
    <row r="47" spans="1:12" s="236" customFormat="1" ht="12" hidden="1">
      <c r="A47" s="228"/>
      <c r="B47" s="261"/>
      <c r="C47" s="262"/>
      <c r="D47" s="251"/>
      <c r="E47" s="252">
        <v>4170</v>
      </c>
      <c r="F47" s="263">
        <f t="shared" si="6"/>
        <v>0</v>
      </c>
      <c r="G47" s="264"/>
      <c r="H47" s="264"/>
      <c r="I47" s="264"/>
      <c r="J47" s="279"/>
      <c r="K47" s="264"/>
      <c r="L47" s="264"/>
    </row>
    <row r="48" spans="1:12" s="236" customFormat="1" ht="12" hidden="1">
      <c r="A48" s="228"/>
      <c r="B48" s="261"/>
      <c r="C48" s="262"/>
      <c r="D48" s="251"/>
      <c r="E48" s="252">
        <v>4210</v>
      </c>
      <c r="F48" s="263">
        <f t="shared" si="6"/>
        <v>5000</v>
      </c>
      <c r="G48" s="264">
        <v>5000</v>
      </c>
      <c r="H48" s="279"/>
      <c r="I48" s="264"/>
      <c r="J48" s="279"/>
      <c r="K48" s="264"/>
      <c r="L48" s="264"/>
    </row>
    <row r="49" spans="1:12" ht="12" hidden="1">
      <c r="A49" s="71"/>
      <c r="B49" s="270"/>
      <c r="C49" s="271"/>
      <c r="D49" s="272"/>
      <c r="E49" s="273">
        <v>4300</v>
      </c>
      <c r="F49" s="280">
        <f t="shared" si="6"/>
        <v>20000</v>
      </c>
      <c r="G49" s="275">
        <v>20000</v>
      </c>
      <c r="H49" s="276"/>
      <c r="I49" s="277"/>
      <c r="J49" s="276"/>
      <c r="K49" s="277"/>
      <c r="L49" s="277"/>
    </row>
    <row r="50" spans="1:12" ht="12" hidden="1">
      <c r="A50" s="241"/>
      <c r="B50" s="265"/>
      <c r="C50" s="266"/>
      <c r="D50" s="251"/>
      <c r="E50" s="252">
        <v>4430</v>
      </c>
      <c r="F50" s="263">
        <f t="shared" si="6"/>
        <v>10000</v>
      </c>
      <c r="G50" s="268">
        <v>10000</v>
      </c>
      <c r="H50" s="269"/>
      <c r="I50" s="247"/>
      <c r="J50" s="269"/>
      <c r="K50" s="247"/>
      <c r="L50" s="247"/>
    </row>
    <row r="51" spans="1:12" s="236" customFormat="1" ht="12">
      <c r="A51" s="327"/>
      <c r="B51" s="328" t="s">
        <v>104</v>
      </c>
      <c r="C51" s="329"/>
      <c r="D51" s="272">
        <v>71095</v>
      </c>
      <c r="E51" s="273"/>
      <c r="F51" s="350">
        <f>SUM(G51+L51)</f>
        <v>15000</v>
      </c>
      <c r="G51" s="338">
        <f aca="true" t="shared" si="15" ref="G51:L51">SUM(G52:G52)</f>
        <v>15000</v>
      </c>
      <c r="H51" s="338">
        <f t="shared" si="15"/>
        <v>0</v>
      </c>
      <c r="I51" s="338">
        <f t="shared" si="15"/>
        <v>0</v>
      </c>
      <c r="J51" s="338">
        <f t="shared" si="15"/>
        <v>0</v>
      </c>
      <c r="K51" s="338">
        <f t="shared" si="15"/>
        <v>0</v>
      </c>
      <c r="L51" s="338">
        <f t="shared" si="15"/>
        <v>0</v>
      </c>
    </row>
    <row r="52" spans="1:12" ht="12" hidden="1">
      <c r="A52" s="71"/>
      <c r="B52" s="270"/>
      <c r="C52" s="271"/>
      <c r="D52" s="272"/>
      <c r="E52" s="273">
        <v>4300</v>
      </c>
      <c r="F52" s="280">
        <f>SUM(G52+L52)</f>
        <v>15000</v>
      </c>
      <c r="G52" s="275">
        <v>15000</v>
      </c>
      <c r="H52" s="276"/>
      <c r="I52" s="277"/>
      <c r="J52" s="276"/>
      <c r="K52" s="277"/>
      <c r="L52" s="277"/>
    </row>
    <row r="53" spans="1:12" s="155" customFormat="1" ht="12">
      <c r="A53" s="205" t="s">
        <v>20</v>
      </c>
      <c r="B53" s="281" t="s">
        <v>138</v>
      </c>
      <c r="C53" s="266">
        <v>750</v>
      </c>
      <c r="D53" s="251"/>
      <c r="E53" s="282"/>
      <c r="F53" s="283">
        <f aca="true" t="shared" si="16" ref="F53:L53">SUM(F54,F60,F79,F82)</f>
        <v>1343050</v>
      </c>
      <c r="G53" s="283">
        <f t="shared" si="16"/>
        <v>1278050</v>
      </c>
      <c r="H53" s="283">
        <f t="shared" si="16"/>
        <v>862250</v>
      </c>
      <c r="I53" s="283">
        <f t="shared" si="16"/>
        <v>0</v>
      </c>
      <c r="J53" s="283">
        <f t="shared" si="16"/>
        <v>0</v>
      </c>
      <c r="K53" s="283">
        <f t="shared" si="16"/>
        <v>0</v>
      </c>
      <c r="L53" s="283">
        <f t="shared" si="16"/>
        <v>65000</v>
      </c>
    </row>
    <row r="54" spans="1:12" s="236" customFormat="1" ht="24">
      <c r="A54" s="228"/>
      <c r="B54" s="261" t="s">
        <v>258</v>
      </c>
      <c r="C54" s="262"/>
      <c r="D54" s="251">
        <v>75022</v>
      </c>
      <c r="E54" s="252"/>
      <c r="F54" s="263">
        <v>88300</v>
      </c>
      <c r="G54" s="264">
        <v>88300</v>
      </c>
      <c r="H54" s="264">
        <f>SUM(H55:H59)</f>
        <v>0</v>
      </c>
      <c r="I54" s="264">
        <f>SUM(I55:I59)</f>
        <v>0</v>
      </c>
      <c r="J54" s="264">
        <f>SUM(J55:J59)</f>
        <v>0</v>
      </c>
      <c r="K54" s="264">
        <f>SUM(K55:K59)</f>
        <v>0</v>
      </c>
      <c r="L54" s="264">
        <f>SUM(L55:L59)</f>
        <v>0</v>
      </c>
    </row>
    <row r="55" spans="1:12" ht="12" hidden="1">
      <c r="A55" s="241"/>
      <c r="B55" s="265" t="s">
        <v>140</v>
      </c>
      <c r="C55" s="266"/>
      <c r="D55" s="251"/>
      <c r="E55" s="252">
        <v>3030</v>
      </c>
      <c r="F55" s="267">
        <f t="shared" si="6"/>
        <v>89400</v>
      </c>
      <c r="G55" s="268">
        <v>89400</v>
      </c>
      <c r="H55" s="269"/>
      <c r="I55" s="247"/>
      <c r="J55" s="269"/>
      <c r="K55" s="247"/>
      <c r="L55" s="247"/>
    </row>
    <row r="56" spans="1:12" ht="12" hidden="1">
      <c r="A56" s="241"/>
      <c r="B56" s="265" t="s">
        <v>119</v>
      </c>
      <c r="C56" s="266"/>
      <c r="D56" s="251"/>
      <c r="E56" s="252">
        <v>4210</v>
      </c>
      <c r="F56" s="267">
        <f t="shared" si="6"/>
        <v>3300</v>
      </c>
      <c r="G56" s="268">
        <v>3300</v>
      </c>
      <c r="H56" s="269"/>
      <c r="I56" s="247"/>
      <c r="J56" s="269"/>
      <c r="K56" s="247"/>
      <c r="L56" s="247"/>
    </row>
    <row r="57" spans="1:12" ht="12" hidden="1">
      <c r="A57" s="241"/>
      <c r="B57" s="265" t="s">
        <v>120</v>
      </c>
      <c r="C57" s="266"/>
      <c r="D57" s="251"/>
      <c r="E57" s="252">
        <v>4300</v>
      </c>
      <c r="F57" s="267">
        <f t="shared" si="6"/>
        <v>2000</v>
      </c>
      <c r="G57" s="268">
        <v>2000</v>
      </c>
      <c r="H57" s="269"/>
      <c r="I57" s="247"/>
      <c r="J57" s="269"/>
      <c r="K57" s="247"/>
      <c r="L57" s="247"/>
    </row>
    <row r="58" spans="1:12" ht="12" hidden="1">
      <c r="A58" s="241"/>
      <c r="B58" s="265"/>
      <c r="C58" s="266"/>
      <c r="D58" s="251"/>
      <c r="E58" s="252">
        <v>4410</v>
      </c>
      <c r="F58" s="267">
        <f t="shared" si="6"/>
        <v>600</v>
      </c>
      <c r="G58" s="268">
        <v>600</v>
      </c>
      <c r="H58" s="269"/>
      <c r="I58" s="247"/>
      <c r="J58" s="269"/>
      <c r="K58" s="247"/>
      <c r="L58" s="247"/>
    </row>
    <row r="59" spans="1:12" ht="12" hidden="1">
      <c r="A59" s="241"/>
      <c r="B59" s="265"/>
      <c r="C59" s="266"/>
      <c r="D59" s="251"/>
      <c r="E59" s="252">
        <v>6060</v>
      </c>
      <c r="F59" s="267">
        <f t="shared" si="6"/>
        <v>0</v>
      </c>
      <c r="G59" s="268"/>
      <c r="H59" s="269"/>
      <c r="I59" s="247"/>
      <c r="J59" s="269"/>
      <c r="K59" s="247"/>
      <c r="L59" s="247"/>
    </row>
    <row r="60" spans="1:12" s="236" customFormat="1" ht="24">
      <c r="A60" s="228"/>
      <c r="B60" s="261" t="s">
        <v>211</v>
      </c>
      <c r="C60" s="262"/>
      <c r="D60" s="251">
        <v>75023</v>
      </c>
      <c r="E60" s="252"/>
      <c r="F60" s="263">
        <v>1230850</v>
      </c>
      <c r="G60" s="264">
        <v>1165850</v>
      </c>
      <c r="H60" s="264">
        <f>SUM(H61:H78)</f>
        <v>862250</v>
      </c>
      <c r="I60" s="264">
        <f>SUM(I61:I78)</f>
        <v>0</v>
      </c>
      <c r="J60" s="264">
        <f>SUM(J61:J78)</f>
        <v>0</v>
      </c>
      <c r="K60" s="264">
        <f>SUM(K61:K78)</f>
        <v>0</v>
      </c>
      <c r="L60" s="264">
        <f>SUM(L61:L78)</f>
        <v>65000</v>
      </c>
    </row>
    <row r="61" spans="1:12" ht="24" hidden="1">
      <c r="A61" s="241"/>
      <c r="B61" s="265" t="s">
        <v>123</v>
      </c>
      <c r="C61" s="266"/>
      <c r="D61" s="251"/>
      <c r="E61" s="252">
        <v>3020</v>
      </c>
      <c r="F61" s="267">
        <f t="shared" si="6"/>
        <v>700</v>
      </c>
      <c r="G61" s="268">
        <v>700</v>
      </c>
      <c r="H61" s="269"/>
      <c r="I61" s="247"/>
      <c r="J61" s="269"/>
      <c r="K61" s="247"/>
      <c r="L61" s="247"/>
    </row>
    <row r="62" spans="1:12" ht="12" hidden="1">
      <c r="A62" s="241"/>
      <c r="B62" s="265" t="s">
        <v>124</v>
      </c>
      <c r="C62" s="266"/>
      <c r="D62" s="251"/>
      <c r="E62" s="252">
        <v>4010</v>
      </c>
      <c r="F62" s="267">
        <f t="shared" si="6"/>
        <v>668500</v>
      </c>
      <c r="G62" s="268">
        <v>668500</v>
      </c>
      <c r="H62" s="268">
        <v>668500</v>
      </c>
      <c r="I62" s="247"/>
      <c r="J62" s="269"/>
      <c r="K62" s="247"/>
      <c r="L62" s="247"/>
    </row>
    <row r="63" spans="1:12" ht="12" hidden="1">
      <c r="A63" s="241"/>
      <c r="B63" s="265" t="s">
        <v>125</v>
      </c>
      <c r="C63" s="266"/>
      <c r="D63" s="284"/>
      <c r="E63" s="285">
        <v>4040</v>
      </c>
      <c r="F63" s="267">
        <f t="shared" si="6"/>
        <v>36000</v>
      </c>
      <c r="G63" s="268">
        <v>36000</v>
      </c>
      <c r="H63" s="268">
        <v>36000</v>
      </c>
      <c r="I63" s="247"/>
      <c r="J63" s="269"/>
      <c r="K63" s="247"/>
      <c r="L63" s="247"/>
    </row>
    <row r="64" spans="1:12" ht="12" hidden="1">
      <c r="A64" s="286"/>
      <c r="B64" s="265" t="s">
        <v>126</v>
      </c>
      <c r="C64" s="266"/>
      <c r="D64" s="284"/>
      <c r="E64" s="285">
        <v>4110</v>
      </c>
      <c r="F64" s="267">
        <f t="shared" si="6"/>
        <v>132900</v>
      </c>
      <c r="G64" s="287">
        <v>132900</v>
      </c>
      <c r="H64" s="287">
        <v>132900</v>
      </c>
      <c r="I64" s="288"/>
      <c r="J64" s="289"/>
      <c r="K64" s="288"/>
      <c r="L64" s="288"/>
    </row>
    <row r="65" spans="1:12" ht="12" hidden="1">
      <c r="A65" s="286"/>
      <c r="B65" s="265" t="s">
        <v>127</v>
      </c>
      <c r="C65" s="266"/>
      <c r="D65" s="284"/>
      <c r="E65" s="285">
        <v>4120</v>
      </c>
      <c r="F65" s="267">
        <f t="shared" si="6"/>
        <v>18850</v>
      </c>
      <c r="G65" s="287">
        <v>18850</v>
      </c>
      <c r="H65" s="287">
        <v>18850</v>
      </c>
      <c r="I65" s="288"/>
      <c r="J65" s="289"/>
      <c r="K65" s="288"/>
      <c r="L65" s="288"/>
    </row>
    <row r="66" spans="1:12" ht="12" hidden="1">
      <c r="A66" s="286"/>
      <c r="B66" s="265" t="s">
        <v>237</v>
      </c>
      <c r="C66" s="266"/>
      <c r="D66" s="284"/>
      <c r="E66" s="285">
        <v>4170</v>
      </c>
      <c r="F66" s="267">
        <f t="shared" si="6"/>
        <v>6000</v>
      </c>
      <c r="G66" s="287">
        <v>6000</v>
      </c>
      <c r="H66" s="287">
        <v>6000</v>
      </c>
      <c r="I66" s="288"/>
      <c r="J66" s="289"/>
      <c r="K66" s="288"/>
      <c r="L66" s="288"/>
    </row>
    <row r="67" spans="1:12" ht="12" hidden="1">
      <c r="A67" s="286"/>
      <c r="B67" s="265" t="s">
        <v>119</v>
      </c>
      <c r="C67" s="266"/>
      <c r="D67" s="284"/>
      <c r="E67" s="285">
        <v>4210</v>
      </c>
      <c r="F67" s="267">
        <f t="shared" si="6"/>
        <v>75000</v>
      </c>
      <c r="G67" s="287">
        <v>75000</v>
      </c>
      <c r="H67" s="289"/>
      <c r="I67" s="288"/>
      <c r="J67" s="289"/>
      <c r="K67" s="288"/>
      <c r="L67" s="288"/>
    </row>
    <row r="68" spans="1:12" ht="12" hidden="1">
      <c r="A68" s="286"/>
      <c r="B68" s="265" t="s">
        <v>128</v>
      </c>
      <c r="C68" s="266"/>
      <c r="D68" s="284"/>
      <c r="E68" s="285">
        <v>4260</v>
      </c>
      <c r="F68" s="267">
        <f t="shared" si="6"/>
        <v>85000</v>
      </c>
      <c r="G68" s="287">
        <v>85000</v>
      </c>
      <c r="H68" s="289"/>
      <c r="I68" s="288"/>
      <c r="J68" s="289"/>
      <c r="K68" s="288"/>
      <c r="L68" s="288"/>
    </row>
    <row r="69" spans="1:12" ht="12" hidden="1">
      <c r="A69" s="286"/>
      <c r="B69" s="265" t="s">
        <v>129</v>
      </c>
      <c r="C69" s="266"/>
      <c r="D69" s="284"/>
      <c r="E69" s="285">
        <v>4270</v>
      </c>
      <c r="F69" s="267">
        <f t="shared" si="6"/>
        <v>20000</v>
      </c>
      <c r="G69" s="287">
        <v>20000</v>
      </c>
      <c r="H69" s="289"/>
      <c r="I69" s="288"/>
      <c r="J69" s="289"/>
      <c r="K69" s="288"/>
      <c r="L69" s="288"/>
    </row>
    <row r="70" spans="1:12" ht="12" hidden="1">
      <c r="A70" s="286"/>
      <c r="B70" s="265"/>
      <c r="C70" s="266"/>
      <c r="D70" s="284"/>
      <c r="E70" s="285">
        <v>4280</v>
      </c>
      <c r="F70" s="267">
        <f t="shared" si="6"/>
        <v>1000</v>
      </c>
      <c r="G70" s="287">
        <v>1000</v>
      </c>
      <c r="H70" s="289"/>
      <c r="I70" s="288"/>
      <c r="J70" s="289"/>
      <c r="K70" s="288"/>
      <c r="L70" s="288"/>
    </row>
    <row r="71" spans="1:12" ht="12" hidden="1">
      <c r="A71" s="286"/>
      <c r="B71" s="265" t="s">
        <v>120</v>
      </c>
      <c r="C71" s="266"/>
      <c r="D71" s="284"/>
      <c r="E71" s="285">
        <v>4300</v>
      </c>
      <c r="F71" s="267">
        <f t="shared" si="6"/>
        <v>90000</v>
      </c>
      <c r="G71" s="287">
        <v>90000</v>
      </c>
      <c r="H71" s="289"/>
      <c r="I71" s="288"/>
      <c r="J71" s="289"/>
      <c r="K71" s="288"/>
      <c r="L71" s="288"/>
    </row>
    <row r="72" spans="1:12" ht="12" hidden="1">
      <c r="A72" s="286"/>
      <c r="B72" s="265" t="s">
        <v>236</v>
      </c>
      <c r="C72" s="266"/>
      <c r="D72" s="284"/>
      <c r="E72" s="285">
        <v>4350</v>
      </c>
      <c r="F72" s="267">
        <f t="shared" si="6"/>
        <v>25000</v>
      </c>
      <c r="G72" s="287">
        <v>25000</v>
      </c>
      <c r="H72" s="289"/>
      <c r="I72" s="288"/>
      <c r="J72" s="289"/>
      <c r="K72" s="288"/>
      <c r="L72" s="288"/>
    </row>
    <row r="73" spans="1:12" ht="12" hidden="1">
      <c r="A73" s="286"/>
      <c r="B73" s="265" t="s">
        <v>130</v>
      </c>
      <c r="C73" s="266"/>
      <c r="D73" s="284"/>
      <c r="E73" s="285">
        <v>4410</v>
      </c>
      <c r="F73" s="267">
        <f t="shared" si="6"/>
        <v>20000</v>
      </c>
      <c r="G73" s="287">
        <v>20000</v>
      </c>
      <c r="H73" s="289"/>
      <c r="I73" s="288"/>
      <c r="J73" s="289"/>
      <c r="K73" s="288"/>
      <c r="L73" s="288"/>
    </row>
    <row r="74" spans="1:12" ht="12" hidden="1">
      <c r="A74" s="286"/>
      <c r="B74" s="265" t="s">
        <v>121</v>
      </c>
      <c r="C74" s="266"/>
      <c r="D74" s="284"/>
      <c r="E74" s="285">
        <v>4430</v>
      </c>
      <c r="F74" s="267">
        <f t="shared" si="6"/>
        <v>6000</v>
      </c>
      <c r="G74" s="287">
        <v>6000</v>
      </c>
      <c r="H74" s="289"/>
      <c r="I74" s="288"/>
      <c r="J74" s="289"/>
      <c r="K74" s="288"/>
      <c r="L74" s="288"/>
    </row>
    <row r="75" spans="1:12" ht="24" hidden="1">
      <c r="A75" s="286"/>
      <c r="B75" s="265" t="s">
        <v>131</v>
      </c>
      <c r="C75" s="266"/>
      <c r="D75" s="284"/>
      <c r="E75" s="285">
        <v>4440</v>
      </c>
      <c r="F75" s="267">
        <f t="shared" si="6"/>
        <v>18900</v>
      </c>
      <c r="G75" s="287">
        <v>18900</v>
      </c>
      <c r="H75" s="289"/>
      <c r="I75" s="288"/>
      <c r="J75" s="289"/>
      <c r="K75" s="288"/>
      <c r="L75" s="288"/>
    </row>
    <row r="76" spans="1:12" ht="12" hidden="1">
      <c r="A76" s="286"/>
      <c r="B76" s="265" t="s">
        <v>132</v>
      </c>
      <c r="C76" s="266"/>
      <c r="D76" s="284"/>
      <c r="E76" s="285">
        <v>4530</v>
      </c>
      <c r="F76" s="267">
        <f t="shared" si="6"/>
        <v>2000</v>
      </c>
      <c r="G76" s="287">
        <v>2000</v>
      </c>
      <c r="H76" s="289"/>
      <c r="I76" s="288"/>
      <c r="J76" s="289"/>
      <c r="K76" s="288"/>
      <c r="L76" s="288"/>
    </row>
    <row r="77" spans="1:12" ht="24" hidden="1">
      <c r="A77" s="286"/>
      <c r="B77" s="265" t="s">
        <v>135</v>
      </c>
      <c r="C77" s="266"/>
      <c r="D77" s="284"/>
      <c r="E77" s="285">
        <v>6050</v>
      </c>
      <c r="F77" s="267">
        <f t="shared" si="6"/>
        <v>40000</v>
      </c>
      <c r="G77" s="287"/>
      <c r="H77" s="289"/>
      <c r="I77" s="288"/>
      <c r="J77" s="289"/>
      <c r="K77" s="288"/>
      <c r="L77" s="288">
        <v>40000</v>
      </c>
    </row>
    <row r="78" spans="1:12" ht="24" hidden="1">
      <c r="A78" s="286"/>
      <c r="B78" s="265" t="s">
        <v>141</v>
      </c>
      <c r="C78" s="266"/>
      <c r="D78" s="284"/>
      <c r="E78" s="285">
        <v>6060</v>
      </c>
      <c r="F78" s="267">
        <f t="shared" si="6"/>
        <v>25000</v>
      </c>
      <c r="G78" s="287"/>
      <c r="H78" s="289"/>
      <c r="I78" s="288"/>
      <c r="J78" s="289"/>
      <c r="K78" s="288"/>
      <c r="L78" s="288">
        <v>25000</v>
      </c>
    </row>
    <row r="79" spans="1:12" s="236" customFormat="1" ht="24">
      <c r="A79" s="290"/>
      <c r="B79" s="261" t="s">
        <v>388</v>
      </c>
      <c r="C79" s="262"/>
      <c r="D79" s="284">
        <v>75075</v>
      </c>
      <c r="E79" s="285"/>
      <c r="F79" s="263">
        <f>SUM(G79+L79)</f>
        <v>3900</v>
      </c>
      <c r="G79" s="235">
        <f aca="true" t="shared" si="17" ref="G79:L79">SUM(G80:G81)</f>
        <v>3900</v>
      </c>
      <c r="H79" s="235">
        <f t="shared" si="17"/>
        <v>0</v>
      </c>
      <c r="I79" s="235">
        <f t="shared" si="17"/>
        <v>0</v>
      </c>
      <c r="J79" s="235">
        <f t="shared" si="17"/>
        <v>0</v>
      </c>
      <c r="K79" s="235">
        <f t="shared" si="17"/>
        <v>0</v>
      </c>
      <c r="L79" s="235">
        <f t="shared" si="17"/>
        <v>0</v>
      </c>
    </row>
    <row r="80" spans="1:12" ht="12" hidden="1">
      <c r="A80" s="286"/>
      <c r="B80" s="265" t="s">
        <v>119</v>
      </c>
      <c r="C80" s="266"/>
      <c r="D80" s="251"/>
      <c r="E80" s="252">
        <v>4210</v>
      </c>
      <c r="F80" s="267">
        <f>SUM(G80+L80)</f>
        <v>2000</v>
      </c>
      <c r="G80" s="287">
        <v>2000</v>
      </c>
      <c r="H80" s="289"/>
      <c r="I80" s="288"/>
      <c r="J80" s="289"/>
      <c r="K80" s="288"/>
      <c r="L80" s="288"/>
    </row>
    <row r="81" spans="1:12" ht="12" hidden="1">
      <c r="A81" s="286"/>
      <c r="B81" s="265" t="s">
        <v>120</v>
      </c>
      <c r="C81" s="266"/>
      <c r="D81" s="251"/>
      <c r="E81" s="252">
        <v>4300</v>
      </c>
      <c r="F81" s="267">
        <f>SUM(G81+L81)</f>
        <v>1900</v>
      </c>
      <c r="G81" s="287">
        <v>1900</v>
      </c>
      <c r="H81" s="289"/>
      <c r="I81" s="288"/>
      <c r="J81" s="289"/>
      <c r="K81" s="288"/>
      <c r="L81" s="288"/>
    </row>
    <row r="82" spans="1:12" s="236" customFormat="1" ht="12">
      <c r="A82" s="290"/>
      <c r="B82" s="261" t="s">
        <v>104</v>
      </c>
      <c r="C82" s="262"/>
      <c r="D82" s="284">
        <v>75095</v>
      </c>
      <c r="E82" s="285"/>
      <c r="F82" s="263">
        <f>SUM(G82+L82)</f>
        <v>20000</v>
      </c>
      <c r="G82" s="235">
        <f>SUM(G83:G86)</f>
        <v>20000</v>
      </c>
      <c r="H82" s="235">
        <f>SUM(H83:H84)</f>
        <v>0</v>
      </c>
      <c r="I82" s="235">
        <f>SUM(I83:I84)</f>
        <v>0</v>
      </c>
      <c r="J82" s="235">
        <f>SUM(J83:J84)</f>
        <v>0</v>
      </c>
      <c r="K82" s="235">
        <f>SUM(K83:K84)</f>
        <v>0</v>
      </c>
      <c r="L82" s="235">
        <f>SUM(L83:L84)</f>
        <v>0</v>
      </c>
    </row>
    <row r="83" spans="1:12" ht="12" hidden="1">
      <c r="A83" s="286"/>
      <c r="B83" s="265" t="s">
        <v>119</v>
      </c>
      <c r="C83" s="266"/>
      <c r="D83" s="251"/>
      <c r="E83" s="252">
        <v>4210</v>
      </c>
      <c r="F83" s="267">
        <f t="shared" si="6"/>
        <v>7000</v>
      </c>
      <c r="G83" s="287">
        <v>7000</v>
      </c>
      <c r="H83" s="289"/>
      <c r="I83" s="288"/>
      <c r="J83" s="289"/>
      <c r="K83" s="288"/>
      <c r="L83" s="288"/>
    </row>
    <row r="84" spans="1:12" ht="12" hidden="1">
      <c r="A84" s="286"/>
      <c r="B84" s="265" t="s">
        <v>120</v>
      </c>
      <c r="C84" s="266"/>
      <c r="D84" s="251"/>
      <c r="E84" s="252">
        <v>4300</v>
      </c>
      <c r="F84" s="267">
        <f t="shared" si="6"/>
        <v>12000</v>
      </c>
      <c r="G84" s="287">
        <v>12000</v>
      </c>
      <c r="H84" s="289"/>
      <c r="I84" s="288"/>
      <c r="J84" s="289"/>
      <c r="K84" s="288"/>
      <c r="L84" s="288"/>
    </row>
    <row r="85" spans="1:12" ht="12" hidden="1">
      <c r="A85" s="286"/>
      <c r="B85" s="265"/>
      <c r="C85" s="266"/>
      <c r="D85" s="251"/>
      <c r="E85" s="252">
        <v>4410</v>
      </c>
      <c r="F85" s="267">
        <f t="shared" si="6"/>
        <v>0</v>
      </c>
      <c r="G85" s="287">
        <v>0</v>
      </c>
      <c r="H85" s="289"/>
      <c r="I85" s="288"/>
      <c r="J85" s="289"/>
      <c r="K85" s="288"/>
      <c r="L85" s="288"/>
    </row>
    <row r="86" spans="1:12" ht="12" hidden="1">
      <c r="A86" s="286"/>
      <c r="B86" s="265"/>
      <c r="C86" s="266"/>
      <c r="D86" s="251"/>
      <c r="E86" s="252">
        <v>4430</v>
      </c>
      <c r="F86" s="267">
        <f t="shared" si="6"/>
        <v>1000</v>
      </c>
      <c r="G86" s="287">
        <v>1000</v>
      </c>
      <c r="H86" s="289"/>
      <c r="I86" s="288"/>
      <c r="J86" s="289"/>
      <c r="K86" s="288"/>
      <c r="L86" s="288"/>
    </row>
    <row r="87" spans="1:12" s="155" customFormat="1" ht="24">
      <c r="A87" s="206" t="s">
        <v>199</v>
      </c>
      <c r="B87" s="253" t="s">
        <v>143</v>
      </c>
      <c r="C87" s="254">
        <v>754</v>
      </c>
      <c r="D87" s="255"/>
      <c r="E87" s="256"/>
      <c r="F87" s="257">
        <f aca="true" t="shared" si="18" ref="F87:F95">SUM(G87+L87)</f>
        <v>101000</v>
      </c>
      <c r="G87" s="227">
        <f aca="true" t="shared" si="19" ref="G87:L87">SUM(G88,G96)</f>
        <v>93000</v>
      </c>
      <c r="H87" s="227">
        <f t="shared" si="19"/>
        <v>10000</v>
      </c>
      <c r="I87" s="227">
        <f t="shared" si="19"/>
        <v>0</v>
      </c>
      <c r="J87" s="227">
        <f t="shared" si="19"/>
        <v>0</v>
      </c>
      <c r="K87" s="227">
        <f t="shared" si="19"/>
        <v>0</v>
      </c>
      <c r="L87" s="227">
        <f t="shared" si="19"/>
        <v>8000</v>
      </c>
    </row>
    <row r="88" spans="1:12" s="236" customFormat="1" ht="12">
      <c r="A88" s="290"/>
      <c r="B88" s="261" t="s">
        <v>37</v>
      </c>
      <c r="C88" s="262"/>
      <c r="D88" s="251">
        <v>75412</v>
      </c>
      <c r="E88" s="252"/>
      <c r="F88" s="263">
        <f t="shared" si="18"/>
        <v>90000</v>
      </c>
      <c r="G88" s="235">
        <f aca="true" t="shared" si="20" ref="G88:L88">SUM(G89:G95)</f>
        <v>90000</v>
      </c>
      <c r="H88" s="235">
        <f t="shared" si="20"/>
        <v>10000</v>
      </c>
      <c r="I88" s="235">
        <f t="shared" si="20"/>
        <v>0</v>
      </c>
      <c r="J88" s="235">
        <f t="shared" si="20"/>
        <v>0</v>
      </c>
      <c r="K88" s="235">
        <f t="shared" si="20"/>
        <v>0</v>
      </c>
      <c r="L88" s="235">
        <f t="shared" si="20"/>
        <v>0</v>
      </c>
    </row>
    <row r="89" spans="1:12" ht="12" hidden="1">
      <c r="A89" s="286"/>
      <c r="B89" s="265" t="s">
        <v>140</v>
      </c>
      <c r="C89" s="266"/>
      <c r="D89" s="251"/>
      <c r="E89" s="252">
        <v>3030</v>
      </c>
      <c r="F89" s="263">
        <f t="shared" si="18"/>
        <v>20000</v>
      </c>
      <c r="G89" s="287">
        <v>20000</v>
      </c>
      <c r="H89" s="289"/>
      <c r="I89" s="288"/>
      <c r="J89" s="289"/>
      <c r="K89" s="288"/>
      <c r="L89" s="288"/>
    </row>
    <row r="90" spans="1:12" ht="12" hidden="1">
      <c r="A90" s="286"/>
      <c r="B90" s="265" t="s">
        <v>377</v>
      </c>
      <c r="C90" s="266"/>
      <c r="D90" s="251"/>
      <c r="E90" s="252">
        <v>4170</v>
      </c>
      <c r="F90" s="263">
        <f t="shared" si="18"/>
        <v>10000</v>
      </c>
      <c r="G90" s="289">
        <v>10000</v>
      </c>
      <c r="H90" s="289">
        <v>10000</v>
      </c>
      <c r="I90" s="288"/>
      <c r="J90" s="289"/>
      <c r="K90" s="288"/>
      <c r="L90" s="288"/>
    </row>
    <row r="91" spans="1:12" ht="12" hidden="1">
      <c r="A91" s="286"/>
      <c r="B91" s="265"/>
      <c r="C91" s="266"/>
      <c r="D91" s="251"/>
      <c r="E91" s="252"/>
      <c r="F91" s="263">
        <f t="shared" si="18"/>
        <v>0</v>
      </c>
      <c r="G91" s="287"/>
      <c r="H91" s="289"/>
      <c r="I91" s="288"/>
      <c r="J91" s="289"/>
      <c r="K91" s="288"/>
      <c r="L91" s="288"/>
    </row>
    <row r="92" spans="1:12" ht="12" hidden="1">
      <c r="A92" s="286"/>
      <c r="B92" s="265" t="s">
        <v>119</v>
      </c>
      <c r="C92" s="266"/>
      <c r="D92" s="251"/>
      <c r="E92" s="252">
        <v>4210</v>
      </c>
      <c r="F92" s="263">
        <f t="shared" si="18"/>
        <v>25000</v>
      </c>
      <c r="G92" s="287">
        <v>25000</v>
      </c>
      <c r="H92" s="289"/>
      <c r="I92" s="288"/>
      <c r="J92" s="289"/>
      <c r="K92" s="288"/>
      <c r="L92" s="288"/>
    </row>
    <row r="93" spans="1:12" ht="12" hidden="1">
      <c r="A93" s="286"/>
      <c r="B93" s="265" t="s">
        <v>128</v>
      </c>
      <c r="C93" s="266"/>
      <c r="D93" s="251"/>
      <c r="E93" s="252">
        <v>4260</v>
      </c>
      <c r="F93" s="263">
        <f t="shared" si="18"/>
        <v>5000</v>
      </c>
      <c r="G93" s="287">
        <v>5000</v>
      </c>
      <c r="H93" s="289"/>
      <c r="I93" s="288"/>
      <c r="J93" s="289"/>
      <c r="K93" s="288"/>
      <c r="L93" s="288"/>
    </row>
    <row r="94" spans="1:12" ht="12" hidden="1">
      <c r="A94" s="286"/>
      <c r="B94" s="265" t="s">
        <v>120</v>
      </c>
      <c r="C94" s="266"/>
      <c r="D94" s="251"/>
      <c r="E94" s="252">
        <v>4300</v>
      </c>
      <c r="F94" s="263">
        <f t="shared" si="18"/>
        <v>25000</v>
      </c>
      <c r="G94" s="287">
        <v>25000</v>
      </c>
      <c r="H94" s="289"/>
      <c r="I94" s="288"/>
      <c r="J94" s="289"/>
      <c r="K94" s="288"/>
      <c r="L94" s="288"/>
    </row>
    <row r="95" spans="1:12" ht="12" hidden="1">
      <c r="A95" s="286"/>
      <c r="B95" s="265"/>
      <c r="C95" s="266"/>
      <c r="D95" s="251"/>
      <c r="E95" s="252">
        <v>4430</v>
      </c>
      <c r="F95" s="263">
        <f t="shared" si="18"/>
        <v>5000</v>
      </c>
      <c r="G95" s="287">
        <v>5000</v>
      </c>
      <c r="H95" s="289"/>
      <c r="I95" s="288"/>
      <c r="J95" s="289"/>
      <c r="K95" s="288"/>
      <c r="L95" s="288"/>
    </row>
    <row r="96" spans="1:12" s="236" customFormat="1" ht="12">
      <c r="A96" s="290"/>
      <c r="B96" s="261" t="s">
        <v>144</v>
      </c>
      <c r="C96" s="262"/>
      <c r="D96" s="251">
        <v>75414</v>
      </c>
      <c r="E96" s="252"/>
      <c r="F96" s="263">
        <f aca="true" t="shared" si="21" ref="F96:F162">SUM(G96+L96)</f>
        <v>11000</v>
      </c>
      <c r="G96" s="235">
        <f aca="true" t="shared" si="22" ref="G96:L96">SUM(G97:G99)</f>
        <v>3000</v>
      </c>
      <c r="H96" s="235">
        <f t="shared" si="22"/>
        <v>0</v>
      </c>
      <c r="I96" s="235">
        <f t="shared" si="22"/>
        <v>0</v>
      </c>
      <c r="J96" s="235">
        <f t="shared" si="22"/>
        <v>0</v>
      </c>
      <c r="K96" s="235">
        <f t="shared" si="22"/>
        <v>0</v>
      </c>
      <c r="L96" s="235">
        <f t="shared" si="22"/>
        <v>8000</v>
      </c>
    </row>
    <row r="97" spans="1:12" ht="12" hidden="1">
      <c r="A97" s="286"/>
      <c r="B97" s="265" t="s">
        <v>119</v>
      </c>
      <c r="C97" s="266"/>
      <c r="D97" s="251"/>
      <c r="E97" s="252">
        <v>4210</v>
      </c>
      <c r="F97" s="267">
        <f t="shared" si="21"/>
        <v>3000</v>
      </c>
      <c r="G97" s="287">
        <v>3000</v>
      </c>
      <c r="H97" s="289"/>
      <c r="I97" s="288"/>
      <c r="J97" s="289"/>
      <c r="K97" s="288"/>
      <c r="L97" s="288"/>
    </row>
    <row r="98" spans="1:12" ht="12" hidden="1">
      <c r="A98" s="291"/>
      <c r="B98" s="270" t="s">
        <v>120</v>
      </c>
      <c r="C98" s="271"/>
      <c r="D98" s="272"/>
      <c r="E98" s="273">
        <v>4300</v>
      </c>
      <c r="F98" s="274">
        <f t="shared" si="21"/>
        <v>0</v>
      </c>
      <c r="G98" s="292">
        <v>0</v>
      </c>
      <c r="H98" s="293"/>
      <c r="I98" s="294"/>
      <c r="J98" s="293"/>
      <c r="K98" s="294"/>
      <c r="L98" s="294"/>
    </row>
    <row r="99" spans="1:12" ht="12" hidden="1">
      <c r="A99" s="286"/>
      <c r="B99" s="265"/>
      <c r="C99" s="266"/>
      <c r="D99" s="251"/>
      <c r="E99" s="252">
        <v>6060</v>
      </c>
      <c r="F99" s="274">
        <f t="shared" si="21"/>
        <v>8000</v>
      </c>
      <c r="G99" s="287"/>
      <c r="H99" s="289"/>
      <c r="I99" s="288"/>
      <c r="J99" s="289"/>
      <c r="K99" s="288"/>
      <c r="L99" s="288">
        <v>8000</v>
      </c>
    </row>
    <row r="100" spans="1:12" s="155" customFormat="1" ht="48.75" customHeight="1">
      <c r="A100" s="206" t="s">
        <v>200</v>
      </c>
      <c r="B100" s="253" t="s">
        <v>193</v>
      </c>
      <c r="C100" s="254">
        <v>756</v>
      </c>
      <c r="D100" s="278"/>
      <c r="E100" s="256"/>
      <c r="F100" s="257">
        <f t="shared" si="21"/>
        <v>22500</v>
      </c>
      <c r="G100" s="227">
        <f aca="true" t="shared" si="23" ref="G100:L100">SUM(G101)</f>
        <v>22500</v>
      </c>
      <c r="H100" s="227">
        <f t="shared" si="23"/>
        <v>18000</v>
      </c>
      <c r="I100" s="227">
        <f t="shared" si="23"/>
        <v>0</v>
      </c>
      <c r="J100" s="227">
        <f t="shared" si="23"/>
        <v>0</v>
      </c>
      <c r="K100" s="227">
        <f t="shared" si="23"/>
        <v>0</v>
      </c>
      <c r="L100" s="227">
        <f t="shared" si="23"/>
        <v>0</v>
      </c>
    </row>
    <row r="101" spans="1:12" s="236" customFormat="1" ht="23.25" customHeight="1">
      <c r="A101" s="290"/>
      <c r="B101" s="261" t="s">
        <v>259</v>
      </c>
      <c r="C101" s="262"/>
      <c r="D101" s="284">
        <v>75647</v>
      </c>
      <c r="E101" s="285"/>
      <c r="F101" s="263">
        <f t="shared" si="21"/>
        <v>22500</v>
      </c>
      <c r="G101" s="235">
        <f aca="true" t="shared" si="24" ref="G101:L101">SUM(G102:G105)</f>
        <v>22500</v>
      </c>
      <c r="H101" s="235">
        <f t="shared" si="24"/>
        <v>18000</v>
      </c>
      <c r="I101" s="235">
        <f t="shared" si="24"/>
        <v>0</v>
      </c>
      <c r="J101" s="235">
        <f t="shared" si="24"/>
        <v>0</v>
      </c>
      <c r="K101" s="235">
        <f t="shared" si="24"/>
        <v>0</v>
      </c>
      <c r="L101" s="235">
        <f t="shared" si="24"/>
        <v>0</v>
      </c>
    </row>
    <row r="102" spans="1:12" ht="24" hidden="1">
      <c r="A102" s="286"/>
      <c r="B102" s="265" t="s">
        <v>123</v>
      </c>
      <c r="C102" s="266"/>
      <c r="D102" s="251"/>
      <c r="E102" s="252">
        <v>3020</v>
      </c>
      <c r="F102" s="267">
        <f t="shared" si="21"/>
        <v>0</v>
      </c>
      <c r="G102" s="287">
        <v>0</v>
      </c>
      <c r="H102" s="289"/>
      <c r="I102" s="288"/>
      <c r="J102" s="289"/>
      <c r="K102" s="288"/>
      <c r="L102" s="288"/>
    </row>
    <row r="103" spans="1:12" ht="12" hidden="1">
      <c r="A103" s="286"/>
      <c r="B103" s="265" t="s">
        <v>140</v>
      </c>
      <c r="C103" s="266"/>
      <c r="D103" s="251"/>
      <c r="E103" s="252">
        <v>3030</v>
      </c>
      <c r="F103" s="267">
        <f t="shared" si="21"/>
        <v>4000</v>
      </c>
      <c r="G103" s="287">
        <v>4000</v>
      </c>
      <c r="H103" s="289"/>
      <c r="I103" s="288"/>
      <c r="J103" s="289"/>
      <c r="K103" s="288"/>
      <c r="L103" s="288"/>
    </row>
    <row r="104" spans="1:12" ht="12" hidden="1">
      <c r="A104" s="286"/>
      <c r="B104" s="265" t="s">
        <v>166</v>
      </c>
      <c r="C104" s="266"/>
      <c r="D104" s="251"/>
      <c r="E104" s="252">
        <v>4100</v>
      </c>
      <c r="F104" s="267">
        <f t="shared" si="21"/>
        <v>18000</v>
      </c>
      <c r="G104" s="287">
        <v>18000</v>
      </c>
      <c r="H104" s="287">
        <v>18000</v>
      </c>
      <c r="I104" s="288"/>
      <c r="J104" s="289"/>
      <c r="K104" s="288"/>
      <c r="L104" s="288"/>
    </row>
    <row r="105" spans="1:12" ht="12" hidden="1">
      <c r="A105" s="286"/>
      <c r="B105" s="265" t="s">
        <v>119</v>
      </c>
      <c r="C105" s="266"/>
      <c r="D105" s="251"/>
      <c r="E105" s="252">
        <v>4210</v>
      </c>
      <c r="F105" s="267">
        <f t="shared" si="21"/>
        <v>500</v>
      </c>
      <c r="G105" s="287">
        <v>500</v>
      </c>
      <c r="H105" s="289"/>
      <c r="I105" s="288"/>
      <c r="J105" s="289"/>
      <c r="K105" s="288"/>
      <c r="L105" s="288"/>
    </row>
    <row r="106" spans="1:12" s="155" customFormat="1" ht="12">
      <c r="A106" s="206" t="s">
        <v>203</v>
      </c>
      <c r="B106" s="253" t="s">
        <v>145</v>
      </c>
      <c r="C106" s="254">
        <v>757</v>
      </c>
      <c r="D106" s="255"/>
      <c r="E106" s="256"/>
      <c r="F106" s="257">
        <f t="shared" si="21"/>
        <v>75000</v>
      </c>
      <c r="G106" s="227">
        <f aca="true" t="shared" si="25" ref="G106:L110">SUM(G107)</f>
        <v>75000</v>
      </c>
      <c r="H106" s="227">
        <f t="shared" si="25"/>
        <v>0</v>
      </c>
      <c r="I106" s="227">
        <f t="shared" si="25"/>
        <v>0</v>
      </c>
      <c r="J106" s="227">
        <f t="shared" si="25"/>
        <v>75000</v>
      </c>
      <c r="K106" s="227">
        <f t="shared" si="25"/>
        <v>0</v>
      </c>
      <c r="L106" s="227">
        <f t="shared" si="25"/>
        <v>0</v>
      </c>
    </row>
    <row r="107" spans="1:12" s="236" customFormat="1" ht="25.5" customHeight="1">
      <c r="A107" s="290"/>
      <c r="B107" s="295" t="s">
        <v>194</v>
      </c>
      <c r="C107" s="262"/>
      <c r="D107" s="251">
        <v>75702</v>
      </c>
      <c r="E107" s="282"/>
      <c r="F107" s="263">
        <f t="shared" si="21"/>
        <v>75000</v>
      </c>
      <c r="G107" s="235">
        <f>SUM(G108)</f>
        <v>75000</v>
      </c>
      <c r="H107" s="235">
        <f t="shared" si="25"/>
        <v>0</v>
      </c>
      <c r="I107" s="235">
        <f t="shared" si="25"/>
        <v>0</v>
      </c>
      <c r="J107" s="235">
        <f t="shared" si="25"/>
        <v>75000</v>
      </c>
      <c r="K107" s="296"/>
      <c r="L107" s="296"/>
    </row>
    <row r="108" spans="1:12" ht="36" hidden="1">
      <c r="A108" s="291"/>
      <c r="B108" s="270" t="s">
        <v>146</v>
      </c>
      <c r="C108" s="271"/>
      <c r="D108" s="272"/>
      <c r="E108" s="273">
        <v>8070</v>
      </c>
      <c r="F108" s="274">
        <f t="shared" si="21"/>
        <v>75000</v>
      </c>
      <c r="G108" s="292">
        <v>75000</v>
      </c>
      <c r="H108" s="293"/>
      <c r="I108" s="294"/>
      <c r="J108" s="293">
        <v>75000</v>
      </c>
      <c r="K108" s="294"/>
      <c r="L108" s="294"/>
    </row>
    <row r="109" spans="1:12" s="155" customFormat="1" ht="12">
      <c r="A109" s="206" t="s">
        <v>255</v>
      </c>
      <c r="B109" s="253" t="s">
        <v>245</v>
      </c>
      <c r="C109" s="254">
        <v>758</v>
      </c>
      <c r="D109" s="255"/>
      <c r="E109" s="256"/>
      <c r="F109" s="257">
        <f>SUM(G109+L109)</f>
        <v>147000</v>
      </c>
      <c r="G109" s="227">
        <f t="shared" si="25"/>
        <v>147000</v>
      </c>
      <c r="H109" s="227">
        <f t="shared" si="25"/>
        <v>0</v>
      </c>
      <c r="I109" s="227">
        <f t="shared" si="25"/>
        <v>0</v>
      </c>
      <c r="J109" s="227">
        <f t="shared" si="25"/>
        <v>0</v>
      </c>
      <c r="K109" s="227">
        <f t="shared" si="25"/>
        <v>0</v>
      </c>
      <c r="L109" s="227">
        <f t="shared" si="25"/>
        <v>0</v>
      </c>
    </row>
    <row r="110" spans="1:12" s="236" customFormat="1" ht="12">
      <c r="A110" s="290"/>
      <c r="B110" s="295" t="s">
        <v>243</v>
      </c>
      <c r="C110" s="262"/>
      <c r="D110" s="251">
        <v>75818</v>
      </c>
      <c r="E110" s="282"/>
      <c r="F110" s="263">
        <f>SUM(G110+L110)</f>
        <v>147000</v>
      </c>
      <c r="G110" s="235">
        <v>147000</v>
      </c>
      <c r="H110" s="235">
        <f t="shared" si="25"/>
        <v>0</v>
      </c>
      <c r="I110" s="235">
        <f t="shared" si="25"/>
        <v>0</v>
      </c>
      <c r="J110" s="235">
        <f t="shared" si="25"/>
        <v>0</v>
      </c>
      <c r="K110" s="296"/>
      <c r="L110" s="296"/>
    </row>
    <row r="111" spans="1:12" ht="12" hidden="1">
      <c r="A111" s="291"/>
      <c r="B111" s="270" t="s">
        <v>244</v>
      </c>
      <c r="C111" s="271"/>
      <c r="D111" s="272"/>
      <c r="E111" s="273">
        <v>4810</v>
      </c>
      <c r="F111" s="274">
        <f>SUM(G111+L111)</f>
        <v>75000</v>
      </c>
      <c r="G111" s="292">
        <v>75000</v>
      </c>
      <c r="H111" s="293"/>
      <c r="I111" s="294"/>
      <c r="J111" s="293">
        <v>0</v>
      </c>
      <c r="K111" s="294"/>
      <c r="L111" s="294"/>
    </row>
    <row r="112" spans="1:12" s="155" customFormat="1" ht="12">
      <c r="A112" s="206" t="s">
        <v>204</v>
      </c>
      <c r="B112" s="253" t="s">
        <v>112</v>
      </c>
      <c r="C112" s="254">
        <v>801</v>
      </c>
      <c r="D112" s="255"/>
      <c r="E112" s="256"/>
      <c r="F112" s="257">
        <f t="shared" si="21"/>
        <v>4307319</v>
      </c>
      <c r="G112" s="227">
        <f aca="true" t="shared" si="26" ref="G112:L112">SUM(G113,G130,G147,G163,G180,G182,G184)</f>
        <v>3891432</v>
      </c>
      <c r="H112" s="227">
        <f t="shared" si="26"/>
        <v>2993719</v>
      </c>
      <c r="I112" s="227">
        <f t="shared" si="26"/>
        <v>0</v>
      </c>
      <c r="J112" s="227">
        <f t="shared" si="26"/>
        <v>0</v>
      </c>
      <c r="K112" s="227">
        <f t="shared" si="26"/>
        <v>0</v>
      </c>
      <c r="L112" s="227">
        <f t="shared" si="26"/>
        <v>415887</v>
      </c>
    </row>
    <row r="113" spans="1:12" s="236" customFormat="1" ht="12">
      <c r="A113" s="290"/>
      <c r="B113" s="261" t="s">
        <v>42</v>
      </c>
      <c r="C113" s="262"/>
      <c r="D113" s="251">
        <v>80101</v>
      </c>
      <c r="E113" s="252"/>
      <c r="F113" s="263">
        <f>SUM(F114:F129)</f>
        <v>2539319</v>
      </c>
      <c r="G113" s="235">
        <f aca="true" t="shared" si="27" ref="G113:L113">SUM(G114:G129)</f>
        <v>2123432</v>
      </c>
      <c r="H113" s="235">
        <f t="shared" si="27"/>
        <v>1659829</v>
      </c>
      <c r="I113" s="235">
        <f t="shared" si="27"/>
        <v>0</v>
      </c>
      <c r="J113" s="235">
        <f t="shared" si="27"/>
        <v>0</v>
      </c>
      <c r="K113" s="235">
        <f t="shared" si="27"/>
        <v>0</v>
      </c>
      <c r="L113" s="235">
        <f t="shared" si="27"/>
        <v>415887</v>
      </c>
    </row>
    <row r="114" spans="1:12" ht="24" hidden="1">
      <c r="A114" s="286"/>
      <c r="B114" s="265" t="s">
        <v>123</v>
      </c>
      <c r="C114" s="266"/>
      <c r="D114" s="251"/>
      <c r="E114" s="252">
        <v>3020</v>
      </c>
      <c r="F114" s="274">
        <f t="shared" si="21"/>
        <v>122403</v>
      </c>
      <c r="G114" s="287">
        <v>122403</v>
      </c>
      <c r="H114" s="289"/>
      <c r="I114" s="288"/>
      <c r="J114" s="289"/>
      <c r="K114" s="288"/>
      <c r="L114" s="288"/>
    </row>
    <row r="115" spans="1:12" ht="12" hidden="1">
      <c r="A115" s="286"/>
      <c r="B115" s="265" t="s">
        <v>124</v>
      </c>
      <c r="C115" s="266"/>
      <c r="D115" s="251"/>
      <c r="E115" s="252">
        <v>4010</v>
      </c>
      <c r="F115" s="274">
        <f t="shared" si="21"/>
        <v>1222000</v>
      </c>
      <c r="G115" s="287">
        <v>1222000</v>
      </c>
      <c r="H115" s="287">
        <v>1222000</v>
      </c>
      <c r="I115" s="288"/>
      <c r="J115" s="289"/>
      <c r="K115" s="288"/>
      <c r="L115" s="288"/>
    </row>
    <row r="116" spans="1:12" ht="12" hidden="1">
      <c r="A116" s="286"/>
      <c r="B116" s="265" t="s">
        <v>125</v>
      </c>
      <c r="C116" s="266"/>
      <c r="D116" s="284"/>
      <c r="E116" s="285">
        <v>4040</v>
      </c>
      <c r="F116" s="274">
        <f t="shared" si="21"/>
        <v>121829</v>
      </c>
      <c r="G116" s="287">
        <v>121829</v>
      </c>
      <c r="H116" s="287">
        <v>121829</v>
      </c>
      <c r="I116" s="288"/>
      <c r="J116" s="289"/>
      <c r="K116" s="288"/>
      <c r="L116" s="288"/>
    </row>
    <row r="117" spans="1:12" ht="12" hidden="1">
      <c r="A117" s="286"/>
      <c r="B117" s="265" t="s">
        <v>126</v>
      </c>
      <c r="C117" s="266"/>
      <c r="D117" s="284"/>
      <c r="E117" s="285">
        <v>4110</v>
      </c>
      <c r="F117" s="274">
        <f t="shared" si="21"/>
        <v>280000</v>
      </c>
      <c r="G117" s="287">
        <v>280000</v>
      </c>
      <c r="H117" s="287">
        <v>280000</v>
      </c>
      <c r="I117" s="288"/>
      <c r="J117" s="289"/>
      <c r="K117" s="288"/>
      <c r="L117" s="288"/>
    </row>
    <row r="118" spans="1:12" ht="12" hidden="1">
      <c r="A118" s="286"/>
      <c r="B118" s="265" t="s">
        <v>127</v>
      </c>
      <c r="C118" s="266"/>
      <c r="D118" s="284"/>
      <c r="E118" s="285">
        <v>4120</v>
      </c>
      <c r="F118" s="274">
        <f t="shared" si="21"/>
        <v>36000</v>
      </c>
      <c r="G118" s="287">
        <v>36000</v>
      </c>
      <c r="H118" s="287">
        <v>36000</v>
      </c>
      <c r="I118" s="288"/>
      <c r="J118" s="289"/>
      <c r="K118" s="288"/>
      <c r="L118" s="288"/>
    </row>
    <row r="119" spans="1:12" ht="12" hidden="1">
      <c r="A119" s="286"/>
      <c r="B119" s="265" t="s">
        <v>119</v>
      </c>
      <c r="C119" s="266"/>
      <c r="D119" s="284"/>
      <c r="E119" s="285">
        <v>4210</v>
      </c>
      <c r="F119" s="274">
        <f t="shared" si="21"/>
        <v>111700</v>
      </c>
      <c r="G119" s="287">
        <v>111700</v>
      </c>
      <c r="H119" s="289"/>
      <c r="I119" s="288"/>
      <c r="J119" s="289"/>
      <c r="K119" s="288"/>
      <c r="L119" s="288"/>
    </row>
    <row r="120" spans="1:12" ht="24" hidden="1">
      <c r="A120" s="286"/>
      <c r="B120" s="265" t="s">
        <v>147</v>
      </c>
      <c r="C120" s="266"/>
      <c r="D120" s="284"/>
      <c r="E120" s="285">
        <v>4240</v>
      </c>
      <c r="F120" s="274">
        <f t="shared" si="21"/>
        <v>0</v>
      </c>
      <c r="G120" s="287">
        <v>0</v>
      </c>
      <c r="H120" s="289"/>
      <c r="I120" s="288"/>
      <c r="J120" s="289"/>
      <c r="K120" s="288"/>
      <c r="L120" s="288"/>
    </row>
    <row r="121" spans="1:12" ht="12" hidden="1">
      <c r="A121" s="286"/>
      <c r="B121" s="265" t="s">
        <v>128</v>
      </c>
      <c r="C121" s="266"/>
      <c r="D121" s="284"/>
      <c r="E121" s="285">
        <v>4260</v>
      </c>
      <c r="F121" s="274">
        <f t="shared" si="21"/>
        <v>52500</v>
      </c>
      <c r="G121" s="287">
        <v>52500</v>
      </c>
      <c r="H121" s="289"/>
      <c r="I121" s="288"/>
      <c r="J121" s="289"/>
      <c r="K121" s="288"/>
      <c r="L121" s="288"/>
    </row>
    <row r="122" spans="1:12" ht="12" hidden="1">
      <c r="A122" s="286"/>
      <c r="B122" s="265" t="s">
        <v>129</v>
      </c>
      <c r="C122" s="266"/>
      <c r="D122" s="284"/>
      <c r="E122" s="285">
        <v>4270</v>
      </c>
      <c r="F122" s="274">
        <f t="shared" si="21"/>
        <v>0</v>
      </c>
      <c r="G122" s="287">
        <v>0</v>
      </c>
      <c r="H122" s="289"/>
      <c r="I122" s="288"/>
      <c r="J122" s="289"/>
      <c r="K122" s="288"/>
      <c r="L122" s="288"/>
    </row>
    <row r="123" spans="1:12" ht="12" hidden="1">
      <c r="A123" s="286"/>
      <c r="B123" s="265"/>
      <c r="C123" s="266"/>
      <c r="D123" s="284"/>
      <c r="E123" s="285">
        <v>4280</v>
      </c>
      <c r="F123" s="274">
        <f t="shared" si="21"/>
        <v>3000</v>
      </c>
      <c r="G123" s="287">
        <v>3000</v>
      </c>
      <c r="H123" s="289"/>
      <c r="I123" s="288"/>
      <c r="J123" s="289"/>
      <c r="K123" s="288"/>
      <c r="L123" s="288"/>
    </row>
    <row r="124" spans="1:12" ht="12" hidden="1">
      <c r="A124" s="286"/>
      <c r="B124" s="265" t="s">
        <v>120</v>
      </c>
      <c r="C124" s="266"/>
      <c r="D124" s="284"/>
      <c r="E124" s="285">
        <v>4300</v>
      </c>
      <c r="F124" s="274">
        <f t="shared" si="21"/>
        <v>54000</v>
      </c>
      <c r="G124" s="287">
        <v>54000</v>
      </c>
      <c r="H124" s="289"/>
      <c r="I124" s="288"/>
      <c r="J124" s="289"/>
      <c r="K124" s="288"/>
      <c r="L124" s="288"/>
    </row>
    <row r="125" spans="1:12" ht="12" hidden="1">
      <c r="A125" s="286"/>
      <c r="B125" s="265"/>
      <c r="C125" s="266"/>
      <c r="D125" s="284"/>
      <c r="E125" s="285">
        <v>4410</v>
      </c>
      <c r="F125" s="274">
        <f t="shared" si="21"/>
        <v>0</v>
      </c>
      <c r="G125" s="287">
        <v>0</v>
      </c>
      <c r="H125" s="289"/>
      <c r="I125" s="288"/>
      <c r="J125" s="289"/>
      <c r="K125" s="288"/>
      <c r="L125" s="288"/>
    </row>
    <row r="126" spans="1:12" ht="12" hidden="1">
      <c r="A126" s="286"/>
      <c r="B126" s="265"/>
      <c r="C126" s="266"/>
      <c r="D126" s="284"/>
      <c r="E126" s="285">
        <v>4430</v>
      </c>
      <c r="F126" s="274">
        <f t="shared" si="21"/>
        <v>4000</v>
      </c>
      <c r="G126" s="287">
        <v>4000</v>
      </c>
      <c r="H126" s="289"/>
      <c r="I126" s="288"/>
      <c r="J126" s="289"/>
      <c r="K126" s="288"/>
      <c r="L126" s="288"/>
    </row>
    <row r="127" spans="1:12" ht="24" hidden="1">
      <c r="A127" s="286"/>
      <c r="B127" s="265" t="s">
        <v>131</v>
      </c>
      <c r="C127" s="266"/>
      <c r="D127" s="284"/>
      <c r="E127" s="285">
        <v>4440</v>
      </c>
      <c r="F127" s="274">
        <f t="shared" si="21"/>
        <v>116000</v>
      </c>
      <c r="G127" s="287">
        <v>116000</v>
      </c>
      <c r="H127" s="289"/>
      <c r="I127" s="288"/>
      <c r="J127" s="289"/>
      <c r="K127" s="288"/>
      <c r="L127" s="288"/>
    </row>
    <row r="128" spans="1:12" ht="12" hidden="1">
      <c r="A128" s="286"/>
      <c r="B128" s="265"/>
      <c r="C128" s="266"/>
      <c r="D128" s="284"/>
      <c r="E128" s="285">
        <v>6050</v>
      </c>
      <c r="F128" s="274">
        <f t="shared" si="21"/>
        <v>415887</v>
      </c>
      <c r="G128" s="287"/>
      <c r="H128" s="289"/>
      <c r="I128" s="288"/>
      <c r="J128" s="289"/>
      <c r="K128" s="288"/>
      <c r="L128" s="288">
        <v>415887</v>
      </c>
    </row>
    <row r="129" spans="1:12" ht="12" hidden="1">
      <c r="A129" s="286"/>
      <c r="B129" s="265"/>
      <c r="C129" s="266"/>
      <c r="D129" s="284"/>
      <c r="E129" s="285">
        <v>6060</v>
      </c>
      <c r="F129" s="274">
        <f t="shared" si="21"/>
        <v>0</v>
      </c>
      <c r="G129" s="287"/>
      <c r="H129" s="289"/>
      <c r="I129" s="288"/>
      <c r="J129" s="289"/>
      <c r="K129" s="288"/>
      <c r="L129" s="288">
        <v>0</v>
      </c>
    </row>
    <row r="130" spans="1:12" s="236" customFormat="1" ht="24">
      <c r="A130" s="290"/>
      <c r="B130" s="261" t="s">
        <v>420</v>
      </c>
      <c r="C130" s="262"/>
      <c r="D130" s="251">
        <v>80103</v>
      </c>
      <c r="E130" s="252"/>
      <c r="F130" s="263">
        <f>SUM(F131:F146)</f>
        <v>149000</v>
      </c>
      <c r="G130" s="235">
        <f aca="true" t="shared" si="28" ref="G130:L130">SUM(G131:G146)</f>
        <v>149000</v>
      </c>
      <c r="H130" s="235">
        <f t="shared" si="28"/>
        <v>127966</v>
      </c>
      <c r="I130" s="235">
        <f t="shared" si="28"/>
        <v>0</v>
      </c>
      <c r="J130" s="235">
        <f t="shared" si="28"/>
        <v>0</v>
      </c>
      <c r="K130" s="235">
        <f t="shared" si="28"/>
        <v>0</v>
      </c>
      <c r="L130" s="235">
        <f t="shared" si="28"/>
        <v>0</v>
      </c>
    </row>
    <row r="131" spans="1:12" ht="24" hidden="1">
      <c r="A131" s="286"/>
      <c r="B131" s="265" t="s">
        <v>123</v>
      </c>
      <c r="C131" s="266"/>
      <c r="D131" s="251"/>
      <c r="E131" s="252">
        <v>3020</v>
      </c>
      <c r="F131" s="274">
        <f aca="true" t="shared" si="29" ref="F131:F146">SUM(G131+L131)</f>
        <v>8000</v>
      </c>
      <c r="G131" s="287">
        <v>8000</v>
      </c>
      <c r="H131" s="289"/>
      <c r="I131" s="288"/>
      <c r="J131" s="289"/>
      <c r="K131" s="288"/>
      <c r="L131" s="288"/>
    </row>
    <row r="132" spans="1:12" ht="12" hidden="1">
      <c r="A132" s="286"/>
      <c r="B132" s="265" t="s">
        <v>124</v>
      </c>
      <c r="C132" s="266"/>
      <c r="D132" s="251"/>
      <c r="E132" s="252">
        <v>4010</v>
      </c>
      <c r="F132" s="274">
        <f t="shared" si="29"/>
        <v>96119</v>
      </c>
      <c r="G132" s="287">
        <v>96119</v>
      </c>
      <c r="H132" s="287">
        <v>96119</v>
      </c>
      <c r="I132" s="288"/>
      <c r="J132" s="289"/>
      <c r="K132" s="288"/>
      <c r="L132" s="288"/>
    </row>
    <row r="133" spans="1:12" ht="12" hidden="1">
      <c r="A133" s="286"/>
      <c r="B133" s="265" t="s">
        <v>125</v>
      </c>
      <c r="C133" s="266"/>
      <c r="D133" s="284"/>
      <c r="E133" s="285">
        <v>4040</v>
      </c>
      <c r="F133" s="274">
        <f t="shared" si="29"/>
        <v>8549</v>
      </c>
      <c r="G133" s="287">
        <v>8549</v>
      </c>
      <c r="H133" s="287">
        <v>8549</v>
      </c>
      <c r="I133" s="288"/>
      <c r="J133" s="289"/>
      <c r="K133" s="288"/>
      <c r="L133" s="288"/>
    </row>
    <row r="134" spans="1:12" ht="12" hidden="1">
      <c r="A134" s="286"/>
      <c r="B134" s="265" t="s">
        <v>126</v>
      </c>
      <c r="C134" s="266"/>
      <c r="D134" s="284"/>
      <c r="E134" s="285">
        <v>4110</v>
      </c>
      <c r="F134" s="274">
        <f t="shared" si="29"/>
        <v>20384</v>
      </c>
      <c r="G134" s="287">
        <v>20384</v>
      </c>
      <c r="H134" s="287">
        <v>20384</v>
      </c>
      <c r="I134" s="288"/>
      <c r="J134" s="289"/>
      <c r="K134" s="288"/>
      <c r="L134" s="288"/>
    </row>
    <row r="135" spans="1:12" ht="12" hidden="1">
      <c r="A135" s="286"/>
      <c r="B135" s="265" t="s">
        <v>127</v>
      </c>
      <c r="C135" s="266"/>
      <c r="D135" s="284"/>
      <c r="E135" s="285">
        <v>4120</v>
      </c>
      <c r="F135" s="274">
        <f t="shared" si="29"/>
        <v>2914</v>
      </c>
      <c r="G135" s="287">
        <v>2914</v>
      </c>
      <c r="H135" s="287">
        <v>2914</v>
      </c>
      <c r="I135" s="288"/>
      <c r="J135" s="289"/>
      <c r="K135" s="288"/>
      <c r="L135" s="288"/>
    </row>
    <row r="136" spans="1:12" ht="12" hidden="1">
      <c r="A136" s="286"/>
      <c r="B136" s="265" t="s">
        <v>119</v>
      </c>
      <c r="C136" s="266"/>
      <c r="D136" s="284"/>
      <c r="E136" s="285">
        <v>4210</v>
      </c>
      <c r="F136" s="274">
        <f t="shared" si="29"/>
        <v>500</v>
      </c>
      <c r="G136" s="287">
        <v>500</v>
      </c>
      <c r="H136" s="289"/>
      <c r="I136" s="288"/>
      <c r="J136" s="289"/>
      <c r="K136" s="288"/>
      <c r="L136" s="288"/>
    </row>
    <row r="137" spans="1:12" ht="24" hidden="1">
      <c r="A137" s="286"/>
      <c r="B137" s="265" t="s">
        <v>147</v>
      </c>
      <c r="C137" s="266"/>
      <c r="D137" s="284"/>
      <c r="E137" s="285">
        <v>4240</v>
      </c>
      <c r="F137" s="274">
        <f t="shared" si="29"/>
        <v>500</v>
      </c>
      <c r="G137" s="287">
        <v>500</v>
      </c>
      <c r="H137" s="289"/>
      <c r="I137" s="288"/>
      <c r="J137" s="289"/>
      <c r="K137" s="288"/>
      <c r="L137" s="288"/>
    </row>
    <row r="138" spans="1:12" ht="12" hidden="1">
      <c r="A138" s="286"/>
      <c r="B138" s="265" t="s">
        <v>128</v>
      </c>
      <c r="C138" s="266"/>
      <c r="D138" s="284"/>
      <c r="E138" s="285">
        <v>4260</v>
      </c>
      <c r="F138" s="274">
        <f t="shared" si="29"/>
        <v>2000</v>
      </c>
      <c r="G138" s="287">
        <v>2000</v>
      </c>
      <c r="H138" s="289"/>
      <c r="I138" s="288"/>
      <c r="J138" s="289"/>
      <c r="K138" s="288"/>
      <c r="L138" s="288"/>
    </row>
    <row r="139" spans="1:12" ht="12" hidden="1">
      <c r="A139" s="286"/>
      <c r="B139" s="265" t="s">
        <v>129</v>
      </c>
      <c r="C139" s="266"/>
      <c r="D139" s="284"/>
      <c r="E139" s="285">
        <v>4270</v>
      </c>
      <c r="F139" s="274">
        <f t="shared" si="29"/>
        <v>0</v>
      </c>
      <c r="G139" s="287">
        <v>0</v>
      </c>
      <c r="H139" s="289"/>
      <c r="I139" s="288"/>
      <c r="J139" s="289"/>
      <c r="K139" s="288"/>
      <c r="L139" s="288"/>
    </row>
    <row r="140" spans="1:12" ht="12" hidden="1">
      <c r="A140" s="286"/>
      <c r="B140" s="265" t="s">
        <v>385</v>
      </c>
      <c r="C140" s="266"/>
      <c r="D140" s="284"/>
      <c r="E140" s="285">
        <v>4280</v>
      </c>
      <c r="F140" s="274">
        <f t="shared" si="29"/>
        <v>235</v>
      </c>
      <c r="G140" s="287">
        <v>235</v>
      </c>
      <c r="H140" s="289"/>
      <c r="I140" s="288"/>
      <c r="J140" s="289"/>
      <c r="K140" s="288"/>
      <c r="L140" s="288"/>
    </row>
    <row r="141" spans="1:12" ht="12" hidden="1">
      <c r="A141" s="286"/>
      <c r="B141" s="265" t="s">
        <v>120</v>
      </c>
      <c r="C141" s="266"/>
      <c r="D141" s="284"/>
      <c r="E141" s="285">
        <v>4300</v>
      </c>
      <c r="F141" s="274">
        <f t="shared" si="29"/>
        <v>1500</v>
      </c>
      <c r="G141" s="287">
        <v>1500</v>
      </c>
      <c r="H141" s="289"/>
      <c r="I141" s="288"/>
      <c r="J141" s="289"/>
      <c r="K141" s="288"/>
      <c r="L141" s="288"/>
    </row>
    <row r="142" spans="1:12" ht="12" hidden="1">
      <c r="A142" s="286"/>
      <c r="B142" s="265" t="s">
        <v>130</v>
      </c>
      <c r="C142" s="266"/>
      <c r="D142" s="284"/>
      <c r="E142" s="285">
        <v>4410</v>
      </c>
      <c r="F142" s="274">
        <f t="shared" si="29"/>
        <v>370</v>
      </c>
      <c r="G142" s="287">
        <v>370</v>
      </c>
      <c r="H142" s="289"/>
      <c r="I142" s="288"/>
      <c r="J142" s="289"/>
      <c r="K142" s="288"/>
      <c r="L142" s="288"/>
    </row>
    <row r="143" spans="1:12" ht="12" hidden="1">
      <c r="A143" s="286"/>
      <c r="B143" s="265"/>
      <c r="C143" s="266"/>
      <c r="D143" s="284"/>
      <c r="E143" s="285">
        <v>4430</v>
      </c>
      <c r="F143" s="274">
        <f t="shared" si="29"/>
        <v>0</v>
      </c>
      <c r="G143" s="287">
        <v>0</v>
      </c>
      <c r="H143" s="289"/>
      <c r="I143" s="288"/>
      <c r="J143" s="289"/>
      <c r="K143" s="288"/>
      <c r="L143" s="288"/>
    </row>
    <row r="144" spans="1:12" ht="24" hidden="1">
      <c r="A144" s="286"/>
      <c r="B144" s="265" t="s">
        <v>131</v>
      </c>
      <c r="C144" s="266"/>
      <c r="D144" s="284"/>
      <c r="E144" s="285">
        <v>4440</v>
      </c>
      <c r="F144" s="274">
        <f t="shared" si="29"/>
        <v>7929</v>
      </c>
      <c r="G144" s="287">
        <v>7929</v>
      </c>
      <c r="H144" s="289"/>
      <c r="I144" s="288"/>
      <c r="J144" s="289"/>
      <c r="K144" s="288"/>
      <c r="L144" s="288"/>
    </row>
    <row r="145" spans="1:12" ht="12" hidden="1">
      <c r="A145" s="286"/>
      <c r="B145" s="265"/>
      <c r="C145" s="266"/>
      <c r="D145" s="284"/>
      <c r="E145" s="285">
        <v>6050</v>
      </c>
      <c r="F145" s="274">
        <f t="shared" si="29"/>
        <v>0</v>
      </c>
      <c r="G145" s="287"/>
      <c r="H145" s="289"/>
      <c r="I145" s="288"/>
      <c r="J145" s="289"/>
      <c r="K145" s="288"/>
      <c r="L145" s="288">
        <v>0</v>
      </c>
    </row>
    <row r="146" spans="1:12" ht="12" hidden="1">
      <c r="A146" s="286"/>
      <c r="B146" s="265"/>
      <c r="C146" s="266"/>
      <c r="D146" s="284"/>
      <c r="E146" s="285">
        <v>6060</v>
      </c>
      <c r="F146" s="274">
        <f t="shared" si="29"/>
        <v>0</v>
      </c>
      <c r="G146" s="287"/>
      <c r="H146" s="289"/>
      <c r="I146" s="288"/>
      <c r="J146" s="289"/>
      <c r="K146" s="288"/>
      <c r="L146" s="288">
        <v>0</v>
      </c>
    </row>
    <row r="147" spans="1:12" s="236" customFormat="1" ht="12">
      <c r="A147" s="290"/>
      <c r="B147" s="261" t="s">
        <v>156</v>
      </c>
      <c r="C147" s="262"/>
      <c r="D147" s="251">
        <v>80104</v>
      </c>
      <c r="E147" s="252"/>
      <c r="F147" s="297">
        <f t="shared" si="21"/>
        <v>340000</v>
      </c>
      <c r="G147" s="235">
        <f aca="true" t="shared" si="30" ref="G147:L147">SUM(G148:G162)</f>
        <v>340000</v>
      </c>
      <c r="H147" s="235">
        <f t="shared" si="30"/>
        <v>269028</v>
      </c>
      <c r="I147" s="235">
        <f t="shared" si="30"/>
        <v>0</v>
      </c>
      <c r="J147" s="235">
        <f t="shared" si="30"/>
        <v>0</v>
      </c>
      <c r="K147" s="235">
        <f t="shared" si="30"/>
        <v>0</v>
      </c>
      <c r="L147" s="235">
        <f t="shared" si="30"/>
        <v>0</v>
      </c>
    </row>
    <row r="148" spans="1:12" ht="24" hidden="1">
      <c r="A148" s="286"/>
      <c r="B148" s="265" t="s">
        <v>123</v>
      </c>
      <c r="C148" s="266"/>
      <c r="D148" s="251"/>
      <c r="E148" s="252">
        <v>3020</v>
      </c>
      <c r="F148" s="274">
        <f t="shared" si="21"/>
        <v>10000</v>
      </c>
      <c r="G148" s="287">
        <v>10000</v>
      </c>
      <c r="H148" s="289"/>
      <c r="I148" s="288"/>
      <c r="J148" s="289"/>
      <c r="K148" s="288"/>
      <c r="L148" s="288"/>
    </row>
    <row r="149" spans="1:12" ht="12" hidden="1">
      <c r="A149" s="286"/>
      <c r="B149" s="265" t="s">
        <v>124</v>
      </c>
      <c r="C149" s="266"/>
      <c r="D149" s="251"/>
      <c r="E149" s="252">
        <v>4010</v>
      </c>
      <c r="F149" s="274">
        <f t="shared" si="21"/>
        <v>215928</v>
      </c>
      <c r="G149" s="287">
        <v>215928</v>
      </c>
      <c r="H149" s="287">
        <v>215928</v>
      </c>
      <c r="I149" s="288"/>
      <c r="J149" s="289"/>
      <c r="K149" s="288"/>
      <c r="L149" s="288"/>
    </row>
    <row r="150" spans="1:12" ht="12" hidden="1">
      <c r="A150" s="286"/>
      <c r="B150" s="265" t="s">
        <v>125</v>
      </c>
      <c r="C150" s="266"/>
      <c r="D150" s="284"/>
      <c r="E150" s="285">
        <v>4040</v>
      </c>
      <c r="F150" s="274">
        <f t="shared" si="21"/>
        <v>13000</v>
      </c>
      <c r="G150" s="287">
        <v>13000</v>
      </c>
      <c r="H150" s="287">
        <v>13000</v>
      </c>
      <c r="I150" s="288"/>
      <c r="J150" s="289"/>
      <c r="K150" s="288"/>
      <c r="L150" s="288"/>
    </row>
    <row r="151" spans="1:12" ht="12" hidden="1">
      <c r="A151" s="286"/>
      <c r="B151" s="265" t="s">
        <v>126</v>
      </c>
      <c r="C151" s="266"/>
      <c r="D151" s="284"/>
      <c r="E151" s="285">
        <v>4110</v>
      </c>
      <c r="F151" s="274">
        <f t="shared" si="21"/>
        <v>35000</v>
      </c>
      <c r="G151" s="287">
        <v>35000</v>
      </c>
      <c r="H151" s="287">
        <v>35000</v>
      </c>
      <c r="I151" s="288"/>
      <c r="J151" s="289"/>
      <c r="K151" s="288"/>
      <c r="L151" s="288"/>
    </row>
    <row r="152" spans="1:12" ht="12" hidden="1">
      <c r="A152" s="286"/>
      <c r="B152" s="265" t="s">
        <v>127</v>
      </c>
      <c r="C152" s="266"/>
      <c r="D152" s="284"/>
      <c r="E152" s="285">
        <v>4120</v>
      </c>
      <c r="F152" s="274">
        <f t="shared" si="21"/>
        <v>5100</v>
      </c>
      <c r="G152" s="287">
        <v>5100</v>
      </c>
      <c r="H152" s="287">
        <v>5100</v>
      </c>
      <c r="I152" s="288"/>
      <c r="J152" s="289"/>
      <c r="K152" s="288"/>
      <c r="L152" s="288"/>
    </row>
    <row r="153" spans="1:12" ht="12" hidden="1">
      <c r="A153" s="286"/>
      <c r="B153" s="265" t="s">
        <v>119</v>
      </c>
      <c r="C153" s="266"/>
      <c r="D153" s="284"/>
      <c r="E153" s="285">
        <v>4210</v>
      </c>
      <c r="F153" s="274">
        <f t="shared" si="21"/>
        <v>1000</v>
      </c>
      <c r="G153" s="287">
        <v>1000</v>
      </c>
      <c r="H153" s="289"/>
      <c r="I153" s="288"/>
      <c r="J153" s="289"/>
      <c r="K153" s="288"/>
      <c r="L153" s="288"/>
    </row>
    <row r="154" spans="1:12" ht="12" hidden="1">
      <c r="A154" s="286"/>
      <c r="B154" s="265"/>
      <c r="C154" s="266"/>
      <c r="D154" s="284"/>
      <c r="E154" s="285">
        <v>4220</v>
      </c>
      <c r="F154" s="274">
        <f t="shared" si="21"/>
        <v>27324</v>
      </c>
      <c r="G154" s="287">
        <v>27324</v>
      </c>
      <c r="H154" s="289"/>
      <c r="I154" s="288"/>
      <c r="J154" s="289"/>
      <c r="K154" s="288"/>
      <c r="L154" s="288"/>
    </row>
    <row r="155" spans="1:12" ht="12" hidden="1">
      <c r="A155" s="286"/>
      <c r="B155" s="265"/>
      <c r="C155" s="266"/>
      <c r="D155" s="284"/>
      <c r="E155" s="285">
        <v>4240</v>
      </c>
      <c r="F155" s="274">
        <f t="shared" si="21"/>
        <v>500</v>
      </c>
      <c r="G155" s="287">
        <v>500</v>
      </c>
      <c r="H155" s="289"/>
      <c r="I155" s="288"/>
      <c r="J155" s="289"/>
      <c r="K155" s="288"/>
      <c r="L155" s="288"/>
    </row>
    <row r="156" spans="1:12" ht="12" hidden="1">
      <c r="A156" s="286"/>
      <c r="B156" s="265" t="s">
        <v>128</v>
      </c>
      <c r="C156" s="266"/>
      <c r="D156" s="284"/>
      <c r="E156" s="285">
        <v>4260</v>
      </c>
      <c r="F156" s="274">
        <f t="shared" si="21"/>
        <v>5000</v>
      </c>
      <c r="G156" s="287">
        <v>5000</v>
      </c>
      <c r="H156" s="289"/>
      <c r="I156" s="288"/>
      <c r="J156" s="289"/>
      <c r="K156" s="288"/>
      <c r="L156" s="288"/>
    </row>
    <row r="157" spans="1:12" ht="12" hidden="1">
      <c r="A157" s="286"/>
      <c r="B157" s="265"/>
      <c r="C157" s="266"/>
      <c r="D157" s="284"/>
      <c r="E157" s="285">
        <v>4270</v>
      </c>
      <c r="F157" s="274">
        <f t="shared" si="21"/>
        <v>300</v>
      </c>
      <c r="G157" s="287">
        <v>300</v>
      </c>
      <c r="H157" s="289"/>
      <c r="I157" s="288"/>
      <c r="J157" s="289"/>
      <c r="K157" s="288"/>
      <c r="L157" s="288"/>
    </row>
    <row r="158" spans="1:12" ht="12" hidden="1">
      <c r="A158" s="286"/>
      <c r="B158" s="265"/>
      <c r="C158" s="266"/>
      <c r="D158" s="284"/>
      <c r="E158" s="285">
        <v>4280</v>
      </c>
      <c r="F158" s="274">
        <f t="shared" si="21"/>
        <v>0</v>
      </c>
      <c r="G158" s="287">
        <v>0</v>
      </c>
      <c r="H158" s="289"/>
      <c r="I158" s="288"/>
      <c r="J158" s="289"/>
      <c r="K158" s="288"/>
      <c r="L158" s="288"/>
    </row>
    <row r="159" spans="1:12" ht="12" hidden="1">
      <c r="A159" s="286"/>
      <c r="B159" s="265" t="s">
        <v>120</v>
      </c>
      <c r="C159" s="266"/>
      <c r="D159" s="284"/>
      <c r="E159" s="285">
        <v>4300</v>
      </c>
      <c r="F159" s="274">
        <f t="shared" si="21"/>
        <v>13000</v>
      </c>
      <c r="G159" s="287">
        <v>13000</v>
      </c>
      <c r="H159" s="289"/>
      <c r="I159" s="288"/>
      <c r="J159" s="289"/>
      <c r="K159" s="288"/>
      <c r="L159" s="288"/>
    </row>
    <row r="160" spans="1:12" ht="12" hidden="1">
      <c r="A160" s="286"/>
      <c r="B160" s="265"/>
      <c r="C160" s="266"/>
      <c r="D160" s="284"/>
      <c r="E160" s="285">
        <v>4410</v>
      </c>
      <c r="F160" s="274">
        <f t="shared" si="21"/>
        <v>0</v>
      </c>
      <c r="G160" s="287">
        <v>0</v>
      </c>
      <c r="H160" s="289"/>
      <c r="I160" s="288"/>
      <c r="J160" s="289"/>
      <c r="K160" s="288"/>
      <c r="L160" s="288"/>
    </row>
    <row r="161" spans="1:12" ht="24" hidden="1">
      <c r="A161" s="286"/>
      <c r="B161" s="265" t="s">
        <v>131</v>
      </c>
      <c r="C161" s="266"/>
      <c r="D161" s="284"/>
      <c r="E161" s="285">
        <v>4440</v>
      </c>
      <c r="F161" s="274">
        <f t="shared" si="21"/>
        <v>13848</v>
      </c>
      <c r="G161" s="287">
        <v>13848</v>
      </c>
      <c r="H161" s="289"/>
      <c r="I161" s="288"/>
      <c r="J161" s="289"/>
      <c r="K161" s="288"/>
      <c r="L161" s="288"/>
    </row>
    <row r="162" spans="1:12" ht="12" hidden="1">
      <c r="A162" s="286"/>
      <c r="B162" s="265"/>
      <c r="C162" s="266"/>
      <c r="D162" s="284"/>
      <c r="E162" s="285">
        <v>6060</v>
      </c>
      <c r="F162" s="274">
        <f t="shared" si="21"/>
        <v>0</v>
      </c>
      <c r="G162" s="287">
        <v>0</v>
      </c>
      <c r="H162" s="289"/>
      <c r="I162" s="288"/>
      <c r="J162" s="289"/>
      <c r="K162" s="288"/>
      <c r="L162" s="288">
        <v>0</v>
      </c>
    </row>
    <row r="163" spans="1:12" s="236" customFormat="1" ht="12">
      <c r="A163" s="290"/>
      <c r="B163" s="261" t="s">
        <v>195</v>
      </c>
      <c r="C163" s="262"/>
      <c r="D163" s="251">
        <v>80110</v>
      </c>
      <c r="E163" s="252"/>
      <c r="F163" s="297">
        <f aca="true" t="shared" si="31" ref="F163:F179">SUM(G163+L163)</f>
        <v>1162000</v>
      </c>
      <c r="G163" s="235">
        <f aca="true" t="shared" si="32" ref="G163:L163">SUM(G164:G179)</f>
        <v>1162000</v>
      </c>
      <c r="H163" s="235">
        <f t="shared" si="32"/>
        <v>936896</v>
      </c>
      <c r="I163" s="235">
        <f t="shared" si="32"/>
        <v>0</v>
      </c>
      <c r="J163" s="235">
        <f t="shared" si="32"/>
        <v>0</v>
      </c>
      <c r="K163" s="235">
        <f t="shared" si="32"/>
        <v>0</v>
      </c>
      <c r="L163" s="235">
        <f t="shared" si="32"/>
        <v>0</v>
      </c>
    </row>
    <row r="164" spans="1:12" ht="24" hidden="1">
      <c r="A164" s="286"/>
      <c r="B164" s="265" t="s">
        <v>123</v>
      </c>
      <c r="C164" s="266"/>
      <c r="D164" s="251"/>
      <c r="E164" s="252">
        <v>3020</v>
      </c>
      <c r="F164" s="297">
        <f t="shared" si="31"/>
        <v>53986</v>
      </c>
      <c r="G164" s="287">
        <v>53986</v>
      </c>
      <c r="H164" s="289"/>
      <c r="I164" s="288"/>
      <c r="J164" s="289"/>
      <c r="K164" s="288"/>
      <c r="L164" s="288"/>
    </row>
    <row r="165" spans="1:12" ht="12" hidden="1">
      <c r="A165" s="286"/>
      <c r="B165" s="265" t="s">
        <v>124</v>
      </c>
      <c r="C165" s="266"/>
      <c r="D165" s="251"/>
      <c r="E165" s="252">
        <v>4010</v>
      </c>
      <c r="F165" s="297">
        <f t="shared" si="31"/>
        <v>714697</v>
      </c>
      <c r="G165" s="287">
        <v>714697</v>
      </c>
      <c r="H165" s="287">
        <v>714697</v>
      </c>
      <c r="I165" s="288"/>
      <c r="J165" s="289"/>
      <c r="K165" s="288"/>
      <c r="L165" s="288"/>
    </row>
    <row r="166" spans="1:12" ht="12" hidden="1">
      <c r="A166" s="286"/>
      <c r="B166" s="265" t="s">
        <v>125</v>
      </c>
      <c r="C166" s="266"/>
      <c r="D166" s="284"/>
      <c r="E166" s="285">
        <v>4040</v>
      </c>
      <c r="F166" s="297">
        <f t="shared" si="31"/>
        <v>54036</v>
      </c>
      <c r="G166" s="287">
        <v>54036</v>
      </c>
      <c r="H166" s="287">
        <v>54036</v>
      </c>
      <c r="I166" s="288"/>
      <c r="J166" s="289"/>
      <c r="K166" s="288"/>
      <c r="L166" s="288"/>
    </row>
    <row r="167" spans="1:12" ht="12" hidden="1">
      <c r="A167" s="286"/>
      <c r="B167" s="265" t="s">
        <v>126</v>
      </c>
      <c r="C167" s="266"/>
      <c r="D167" s="284"/>
      <c r="E167" s="285">
        <v>4110</v>
      </c>
      <c r="F167" s="297">
        <f t="shared" si="31"/>
        <v>148006</v>
      </c>
      <c r="G167" s="287">
        <v>148006</v>
      </c>
      <c r="H167" s="287">
        <v>148006</v>
      </c>
      <c r="I167" s="288"/>
      <c r="J167" s="289"/>
      <c r="K167" s="288"/>
      <c r="L167" s="288"/>
    </row>
    <row r="168" spans="1:12" ht="12" hidden="1">
      <c r="A168" s="286"/>
      <c r="B168" s="265" t="s">
        <v>127</v>
      </c>
      <c r="C168" s="266"/>
      <c r="D168" s="284"/>
      <c r="E168" s="285">
        <v>4120</v>
      </c>
      <c r="F168" s="297">
        <f t="shared" si="31"/>
        <v>20157</v>
      </c>
      <c r="G168" s="287">
        <v>20157</v>
      </c>
      <c r="H168" s="287">
        <v>20157</v>
      </c>
      <c r="I168" s="288"/>
      <c r="J168" s="289"/>
      <c r="K168" s="288"/>
      <c r="L168" s="288"/>
    </row>
    <row r="169" spans="1:12" ht="12" hidden="1">
      <c r="A169" s="286"/>
      <c r="B169" s="265" t="s">
        <v>119</v>
      </c>
      <c r="C169" s="266"/>
      <c r="D169" s="284"/>
      <c r="E169" s="285">
        <v>4210</v>
      </c>
      <c r="F169" s="297">
        <f t="shared" si="31"/>
        <v>12800</v>
      </c>
      <c r="G169" s="287">
        <v>12800</v>
      </c>
      <c r="H169" s="289"/>
      <c r="I169" s="288"/>
      <c r="J169" s="289"/>
      <c r="K169" s="288"/>
      <c r="L169" s="288"/>
    </row>
    <row r="170" spans="1:12" ht="12" hidden="1">
      <c r="A170" s="286"/>
      <c r="B170" s="265"/>
      <c r="C170" s="266"/>
      <c r="D170" s="284"/>
      <c r="E170" s="285">
        <v>4240</v>
      </c>
      <c r="F170" s="297">
        <f t="shared" si="31"/>
        <v>5000</v>
      </c>
      <c r="G170" s="287">
        <v>5000</v>
      </c>
      <c r="H170" s="289"/>
      <c r="I170" s="288"/>
      <c r="J170" s="289"/>
      <c r="K170" s="288"/>
      <c r="L170" s="288"/>
    </row>
    <row r="171" spans="1:12" ht="12" hidden="1">
      <c r="A171" s="286"/>
      <c r="B171" s="265" t="s">
        <v>128</v>
      </c>
      <c r="C171" s="266"/>
      <c r="D171" s="284"/>
      <c r="E171" s="285">
        <v>4260</v>
      </c>
      <c r="F171" s="297">
        <f t="shared" si="31"/>
        <v>80000</v>
      </c>
      <c r="G171" s="287">
        <v>80000</v>
      </c>
      <c r="H171" s="289"/>
      <c r="I171" s="288"/>
      <c r="J171" s="289"/>
      <c r="K171" s="288"/>
      <c r="L171" s="288"/>
    </row>
    <row r="172" spans="1:12" ht="12" hidden="1">
      <c r="A172" s="286"/>
      <c r="B172" s="265"/>
      <c r="C172" s="266"/>
      <c r="D172" s="284"/>
      <c r="E172" s="285">
        <v>4270</v>
      </c>
      <c r="F172" s="297">
        <f t="shared" si="31"/>
        <v>2000</v>
      </c>
      <c r="G172" s="287">
        <v>2000</v>
      </c>
      <c r="H172" s="289"/>
      <c r="I172" s="288"/>
      <c r="J172" s="289"/>
      <c r="K172" s="288"/>
      <c r="L172" s="288"/>
    </row>
    <row r="173" spans="1:12" ht="12" hidden="1">
      <c r="A173" s="286"/>
      <c r="B173" s="265"/>
      <c r="C173" s="266"/>
      <c r="D173" s="284"/>
      <c r="E173" s="285">
        <v>4280</v>
      </c>
      <c r="F173" s="297">
        <f t="shared" si="31"/>
        <v>1600</v>
      </c>
      <c r="G173" s="287">
        <v>1600</v>
      </c>
      <c r="H173" s="289"/>
      <c r="I173" s="288"/>
      <c r="J173" s="289"/>
      <c r="K173" s="288"/>
      <c r="L173" s="288"/>
    </row>
    <row r="174" spans="1:12" ht="12" hidden="1">
      <c r="A174" s="286"/>
      <c r="B174" s="265" t="s">
        <v>120</v>
      </c>
      <c r="C174" s="266"/>
      <c r="D174" s="284"/>
      <c r="E174" s="285">
        <v>4300</v>
      </c>
      <c r="F174" s="297">
        <f t="shared" si="31"/>
        <v>17000</v>
      </c>
      <c r="G174" s="287">
        <v>17000</v>
      </c>
      <c r="H174" s="289"/>
      <c r="I174" s="288"/>
      <c r="J174" s="289"/>
      <c r="K174" s="288"/>
      <c r="L174" s="288"/>
    </row>
    <row r="175" spans="1:12" ht="12" hidden="1">
      <c r="A175" s="286"/>
      <c r="B175" s="265"/>
      <c r="C175" s="266"/>
      <c r="D175" s="284"/>
      <c r="E175" s="285">
        <v>4410</v>
      </c>
      <c r="F175" s="297">
        <f t="shared" si="31"/>
        <v>800</v>
      </c>
      <c r="G175" s="287">
        <v>800</v>
      </c>
      <c r="H175" s="289"/>
      <c r="I175" s="288"/>
      <c r="J175" s="289"/>
      <c r="K175" s="288"/>
      <c r="L175" s="288"/>
    </row>
    <row r="176" spans="1:12" ht="12" hidden="1">
      <c r="A176" s="286"/>
      <c r="B176" s="265"/>
      <c r="C176" s="266"/>
      <c r="D176" s="284"/>
      <c r="E176" s="285">
        <v>4430</v>
      </c>
      <c r="F176" s="297">
        <f t="shared" si="31"/>
        <v>2000</v>
      </c>
      <c r="G176" s="287">
        <v>2000</v>
      </c>
      <c r="H176" s="289"/>
      <c r="I176" s="288"/>
      <c r="J176" s="289"/>
      <c r="K176" s="288"/>
      <c r="L176" s="288"/>
    </row>
    <row r="177" spans="1:12" ht="24" hidden="1">
      <c r="A177" s="286"/>
      <c r="B177" s="265" t="s">
        <v>131</v>
      </c>
      <c r="C177" s="266"/>
      <c r="D177" s="284"/>
      <c r="E177" s="285">
        <v>4440</v>
      </c>
      <c r="F177" s="297">
        <f t="shared" si="31"/>
        <v>49918</v>
      </c>
      <c r="G177" s="287">
        <v>49918</v>
      </c>
      <c r="H177" s="289"/>
      <c r="I177" s="288"/>
      <c r="J177" s="289"/>
      <c r="K177" s="288"/>
      <c r="L177" s="288"/>
    </row>
    <row r="178" spans="1:12" ht="24" hidden="1">
      <c r="A178" s="286"/>
      <c r="B178" s="265" t="s">
        <v>135</v>
      </c>
      <c r="C178" s="266"/>
      <c r="D178" s="284"/>
      <c r="E178" s="285">
        <v>6050</v>
      </c>
      <c r="F178" s="297">
        <f t="shared" si="31"/>
        <v>0</v>
      </c>
      <c r="G178" s="287"/>
      <c r="H178" s="289"/>
      <c r="I178" s="288"/>
      <c r="J178" s="289"/>
      <c r="K178" s="288"/>
      <c r="L178" s="288"/>
    </row>
    <row r="179" spans="1:12" ht="24" hidden="1">
      <c r="A179" s="286"/>
      <c r="B179" s="265" t="s">
        <v>167</v>
      </c>
      <c r="C179" s="266"/>
      <c r="D179" s="284"/>
      <c r="E179" s="285">
        <v>6060</v>
      </c>
      <c r="F179" s="297">
        <f t="shared" si="31"/>
        <v>0</v>
      </c>
      <c r="G179" s="287"/>
      <c r="H179" s="289"/>
      <c r="I179" s="288"/>
      <c r="J179" s="289"/>
      <c r="K179" s="288"/>
      <c r="L179" s="288"/>
    </row>
    <row r="180" spans="1:12" s="236" customFormat="1" ht="12">
      <c r="A180" s="290"/>
      <c r="B180" s="261" t="s">
        <v>148</v>
      </c>
      <c r="C180" s="262"/>
      <c r="D180" s="284">
        <v>80113</v>
      </c>
      <c r="E180" s="285"/>
      <c r="F180" s="263">
        <f aca="true" t="shared" si="33" ref="F180:F250">SUM(G180+L180)</f>
        <v>55000</v>
      </c>
      <c r="G180" s="235">
        <f aca="true" t="shared" si="34" ref="G180:L180">SUM(G181)</f>
        <v>55000</v>
      </c>
      <c r="H180" s="235">
        <f t="shared" si="34"/>
        <v>0</v>
      </c>
      <c r="I180" s="235">
        <f t="shared" si="34"/>
        <v>0</v>
      </c>
      <c r="J180" s="235">
        <f t="shared" si="34"/>
        <v>0</v>
      </c>
      <c r="K180" s="235">
        <f t="shared" si="34"/>
        <v>0</v>
      </c>
      <c r="L180" s="235">
        <f t="shared" si="34"/>
        <v>0</v>
      </c>
    </row>
    <row r="181" spans="1:12" s="177" customFormat="1" ht="12" hidden="1">
      <c r="A181" s="298"/>
      <c r="B181" s="299" t="s">
        <v>120</v>
      </c>
      <c r="C181" s="300"/>
      <c r="D181" s="301"/>
      <c r="E181" s="302">
        <v>4300</v>
      </c>
      <c r="F181" s="297">
        <f t="shared" si="33"/>
        <v>55000</v>
      </c>
      <c r="G181" s="303">
        <v>55000</v>
      </c>
      <c r="H181" s="304"/>
      <c r="I181" s="305"/>
      <c r="J181" s="304"/>
      <c r="K181" s="305"/>
      <c r="L181" s="305"/>
    </row>
    <row r="182" spans="1:12" s="236" customFormat="1" ht="26.25" customHeight="1">
      <c r="A182" s="290"/>
      <c r="B182" s="261" t="s">
        <v>196</v>
      </c>
      <c r="C182" s="262"/>
      <c r="D182" s="284">
        <v>80195</v>
      </c>
      <c r="E182" s="285"/>
      <c r="F182" s="263">
        <f t="shared" si="33"/>
        <v>42000</v>
      </c>
      <c r="G182" s="235">
        <f aca="true" t="shared" si="35" ref="G182:L182">SUM(G183)</f>
        <v>42000</v>
      </c>
      <c r="H182" s="235">
        <f t="shared" si="35"/>
        <v>0</v>
      </c>
      <c r="I182" s="235">
        <f t="shared" si="35"/>
        <v>0</v>
      </c>
      <c r="J182" s="235">
        <f t="shared" si="35"/>
        <v>0</v>
      </c>
      <c r="K182" s="235">
        <f t="shared" si="35"/>
        <v>0</v>
      </c>
      <c r="L182" s="235">
        <f t="shared" si="35"/>
        <v>0</v>
      </c>
    </row>
    <row r="183" spans="1:12" s="177" customFormat="1" ht="24" hidden="1">
      <c r="A183" s="298"/>
      <c r="B183" s="299" t="s">
        <v>131</v>
      </c>
      <c r="C183" s="300"/>
      <c r="D183" s="301"/>
      <c r="E183" s="302">
        <v>4440</v>
      </c>
      <c r="F183" s="297">
        <f t="shared" si="33"/>
        <v>42000</v>
      </c>
      <c r="G183" s="303">
        <v>42000</v>
      </c>
      <c r="H183" s="304"/>
      <c r="I183" s="305"/>
      <c r="J183" s="304"/>
      <c r="K183" s="305"/>
      <c r="L183" s="305"/>
    </row>
    <row r="184" spans="1:12" s="236" customFormat="1" ht="15" customHeight="1">
      <c r="A184" s="290"/>
      <c r="B184" s="261" t="s">
        <v>169</v>
      </c>
      <c r="C184" s="262"/>
      <c r="D184" s="284">
        <v>80146</v>
      </c>
      <c r="E184" s="285"/>
      <c r="F184" s="263">
        <f>SUM(G184+L184)</f>
        <v>20000</v>
      </c>
      <c r="G184" s="235">
        <f aca="true" t="shared" si="36" ref="G184:L184">SUM(G185)</f>
        <v>20000</v>
      </c>
      <c r="H184" s="235">
        <f t="shared" si="36"/>
        <v>0</v>
      </c>
      <c r="I184" s="235">
        <f t="shared" si="36"/>
        <v>0</v>
      </c>
      <c r="J184" s="235">
        <f t="shared" si="36"/>
        <v>0</v>
      </c>
      <c r="K184" s="235">
        <f t="shared" si="36"/>
        <v>0</v>
      </c>
      <c r="L184" s="235">
        <f t="shared" si="36"/>
        <v>0</v>
      </c>
    </row>
    <row r="185" spans="1:12" ht="12" hidden="1">
      <c r="A185" s="291"/>
      <c r="B185" s="270" t="s">
        <v>120</v>
      </c>
      <c r="C185" s="271"/>
      <c r="D185" s="306"/>
      <c r="E185" s="307">
        <v>4300</v>
      </c>
      <c r="F185" s="274">
        <f>SUM(G185+L185)</f>
        <v>20000</v>
      </c>
      <c r="G185" s="292">
        <v>20000</v>
      </c>
      <c r="H185" s="293"/>
      <c r="I185" s="294"/>
      <c r="J185" s="293"/>
      <c r="K185" s="294"/>
      <c r="L185" s="294"/>
    </row>
    <row r="186" spans="1:12" s="155" customFormat="1" ht="12">
      <c r="A186" s="206" t="s">
        <v>205</v>
      </c>
      <c r="B186" s="253" t="s">
        <v>149</v>
      </c>
      <c r="C186" s="254">
        <v>851</v>
      </c>
      <c r="D186" s="255"/>
      <c r="E186" s="256"/>
      <c r="F186" s="257">
        <f t="shared" si="33"/>
        <v>38000</v>
      </c>
      <c r="G186" s="227">
        <f>SUM(G187,G189,G196)</f>
        <v>28000</v>
      </c>
      <c r="H186" s="227">
        <f>SUM(H187,H196)</f>
        <v>0</v>
      </c>
      <c r="I186" s="227">
        <f>SUM(I187,I196)</f>
        <v>0</v>
      </c>
      <c r="J186" s="227">
        <f>SUM(J187,J196)</f>
        <v>0</v>
      </c>
      <c r="K186" s="227">
        <f>SUM(K187,K196)</f>
        <v>0</v>
      </c>
      <c r="L186" s="227">
        <f>SUM(L187,L196)</f>
        <v>10000</v>
      </c>
    </row>
    <row r="187" spans="1:12" s="236" customFormat="1" ht="12">
      <c r="A187" s="290"/>
      <c r="B187" s="308" t="s">
        <v>150</v>
      </c>
      <c r="C187" s="262"/>
      <c r="D187" s="251">
        <v>85121</v>
      </c>
      <c r="E187" s="252"/>
      <c r="F187" s="263">
        <f t="shared" si="33"/>
        <v>10000</v>
      </c>
      <c r="G187" s="235">
        <f aca="true" t="shared" si="37" ref="G187:L187">SUM(G188:G188)</f>
        <v>0</v>
      </c>
      <c r="H187" s="235">
        <f t="shared" si="37"/>
        <v>0</v>
      </c>
      <c r="I187" s="235">
        <f t="shared" si="37"/>
        <v>0</v>
      </c>
      <c r="J187" s="235">
        <f t="shared" si="37"/>
        <v>0</v>
      </c>
      <c r="K187" s="235">
        <f t="shared" si="37"/>
        <v>0</v>
      </c>
      <c r="L187" s="235">
        <f t="shared" si="37"/>
        <v>10000</v>
      </c>
    </row>
    <row r="188" spans="1:12" ht="24" hidden="1">
      <c r="A188" s="286"/>
      <c r="B188" s="265" t="s">
        <v>135</v>
      </c>
      <c r="C188" s="266"/>
      <c r="D188" s="251"/>
      <c r="E188" s="252">
        <v>6050</v>
      </c>
      <c r="F188" s="267">
        <f t="shared" si="33"/>
        <v>10000</v>
      </c>
      <c r="G188" s="287"/>
      <c r="H188" s="289"/>
      <c r="I188" s="288"/>
      <c r="J188" s="289"/>
      <c r="K188" s="288"/>
      <c r="L188" s="288">
        <v>10000</v>
      </c>
    </row>
    <row r="189" spans="1:12" s="236" customFormat="1" ht="12">
      <c r="A189" s="290"/>
      <c r="B189" s="261" t="s">
        <v>412</v>
      </c>
      <c r="C189" s="262"/>
      <c r="D189" s="251">
        <v>85153</v>
      </c>
      <c r="E189" s="252"/>
      <c r="F189" s="263">
        <f aca="true" t="shared" si="38" ref="F189:F195">SUM(G189+L189)</f>
        <v>1800</v>
      </c>
      <c r="G189" s="235">
        <f aca="true" t="shared" si="39" ref="G189:L189">SUM(G190:G195)</f>
        <v>1800</v>
      </c>
      <c r="H189" s="235">
        <f t="shared" si="39"/>
        <v>0</v>
      </c>
      <c r="I189" s="235">
        <f t="shared" si="39"/>
        <v>0</v>
      </c>
      <c r="J189" s="235">
        <f t="shared" si="39"/>
        <v>0</v>
      </c>
      <c r="K189" s="235">
        <f t="shared" si="39"/>
        <v>0</v>
      </c>
      <c r="L189" s="235">
        <f t="shared" si="39"/>
        <v>0</v>
      </c>
    </row>
    <row r="190" spans="1:12" ht="12" hidden="1">
      <c r="A190" s="286"/>
      <c r="B190" s="265" t="s">
        <v>140</v>
      </c>
      <c r="C190" s="266"/>
      <c r="D190" s="251"/>
      <c r="E190" s="252">
        <v>3030</v>
      </c>
      <c r="F190" s="267">
        <f t="shared" si="38"/>
        <v>0</v>
      </c>
      <c r="G190" s="287">
        <v>0</v>
      </c>
      <c r="H190" s="289"/>
      <c r="I190" s="288"/>
      <c r="J190" s="289"/>
      <c r="K190" s="288"/>
      <c r="L190" s="288"/>
    </row>
    <row r="191" spans="1:12" ht="12" hidden="1">
      <c r="A191" s="286"/>
      <c r="B191" s="265" t="s">
        <v>119</v>
      </c>
      <c r="C191" s="266"/>
      <c r="D191" s="251"/>
      <c r="E191" s="252">
        <v>4210</v>
      </c>
      <c r="F191" s="267">
        <f t="shared" si="38"/>
        <v>0</v>
      </c>
      <c r="G191" s="287">
        <v>0</v>
      </c>
      <c r="H191" s="289"/>
      <c r="I191" s="288"/>
      <c r="J191" s="289"/>
      <c r="K191" s="288"/>
      <c r="L191" s="288"/>
    </row>
    <row r="192" spans="1:12" ht="12" hidden="1">
      <c r="A192" s="286"/>
      <c r="B192" s="265" t="s">
        <v>151</v>
      </c>
      <c r="C192" s="266"/>
      <c r="D192" s="251"/>
      <c r="E192" s="252">
        <v>4220</v>
      </c>
      <c r="F192" s="267">
        <f t="shared" si="38"/>
        <v>0</v>
      </c>
      <c r="G192" s="287">
        <v>0</v>
      </c>
      <c r="H192" s="289"/>
      <c r="I192" s="288"/>
      <c r="J192" s="289"/>
      <c r="K192" s="288"/>
      <c r="L192" s="288"/>
    </row>
    <row r="193" spans="1:12" ht="12" hidden="1">
      <c r="A193" s="286"/>
      <c r="B193" s="265"/>
      <c r="C193" s="266"/>
      <c r="D193" s="251"/>
      <c r="E193" s="252">
        <v>4240</v>
      </c>
      <c r="F193" s="267">
        <f t="shared" si="38"/>
        <v>0</v>
      </c>
      <c r="G193" s="287">
        <v>0</v>
      </c>
      <c r="H193" s="289"/>
      <c r="I193" s="288"/>
      <c r="J193" s="289"/>
      <c r="K193" s="288"/>
      <c r="L193" s="288"/>
    </row>
    <row r="194" spans="1:12" ht="12" hidden="1">
      <c r="A194" s="286"/>
      <c r="B194" s="265"/>
      <c r="C194" s="266"/>
      <c r="D194" s="251"/>
      <c r="E194" s="252">
        <v>4430</v>
      </c>
      <c r="F194" s="267">
        <f t="shared" si="38"/>
        <v>0</v>
      </c>
      <c r="G194" s="287">
        <v>0</v>
      </c>
      <c r="H194" s="289"/>
      <c r="I194" s="288"/>
      <c r="J194" s="289"/>
      <c r="K194" s="288"/>
      <c r="L194" s="288"/>
    </row>
    <row r="195" spans="1:12" ht="12" hidden="1">
      <c r="A195" s="291"/>
      <c r="B195" s="270" t="s">
        <v>120</v>
      </c>
      <c r="C195" s="271"/>
      <c r="D195" s="272"/>
      <c r="E195" s="273">
        <v>4300</v>
      </c>
      <c r="F195" s="274">
        <f t="shared" si="38"/>
        <v>1800</v>
      </c>
      <c r="G195" s="292">
        <v>1800</v>
      </c>
      <c r="H195" s="289"/>
      <c r="I195" s="288"/>
      <c r="J195" s="289"/>
      <c r="K195" s="288"/>
      <c r="L195" s="288"/>
    </row>
    <row r="196" spans="1:12" s="236" customFormat="1" ht="12">
      <c r="A196" s="290"/>
      <c r="B196" s="261" t="s">
        <v>45</v>
      </c>
      <c r="C196" s="262"/>
      <c r="D196" s="251">
        <v>85154</v>
      </c>
      <c r="E196" s="252"/>
      <c r="F196" s="263">
        <f t="shared" si="33"/>
        <v>26200</v>
      </c>
      <c r="G196" s="235">
        <f aca="true" t="shared" si="40" ref="G196:L196">SUM(G197:G202)</f>
        <v>26200</v>
      </c>
      <c r="H196" s="235">
        <f t="shared" si="40"/>
        <v>0</v>
      </c>
      <c r="I196" s="235">
        <f t="shared" si="40"/>
        <v>0</v>
      </c>
      <c r="J196" s="235">
        <f t="shared" si="40"/>
        <v>0</v>
      </c>
      <c r="K196" s="235">
        <f t="shared" si="40"/>
        <v>0</v>
      </c>
      <c r="L196" s="235">
        <f t="shared" si="40"/>
        <v>0</v>
      </c>
    </row>
    <row r="197" spans="1:12" ht="12" hidden="1">
      <c r="A197" s="286"/>
      <c r="B197" s="265" t="s">
        <v>140</v>
      </c>
      <c r="C197" s="266"/>
      <c r="D197" s="251"/>
      <c r="E197" s="252">
        <v>3030</v>
      </c>
      <c r="F197" s="267">
        <f t="shared" si="33"/>
        <v>4500</v>
      </c>
      <c r="G197" s="287">
        <v>4500</v>
      </c>
      <c r="H197" s="289"/>
      <c r="I197" s="288"/>
      <c r="J197" s="289"/>
      <c r="K197" s="288"/>
      <c r="L197" s="288"/>
    </row>
    <row r="198" spans="1:12" ht="12" hidden="1">
      <c r="A198" s="286"/>
      <c r="B198" s="265" t="s">
        <v>119</v>
      </c>
      <c r="C198" s="266"/>
      <c r="D198" s="251"/>
      <c r="E198" s="252">
        <v>4210</v>
      </c>
      <c r="F198" s="267">
        <f t="shared" si="33"/>
        <v>500</v>
      </c>
      <c r="G198" s="287">
        <v>500</v>
      </c>
      <c r="H198" s="289"/>
      <c r="I198" s="288"/>
      <c r="J198" s="289"/>
      <c r="K198" s="288"/>
      <c r="L198" s="288"/>
    </row>
    <row r="199" spans="1:12" ht="12" hidden="1">
      <c r="A199" s="286"/>
      <c r="B199" s="265" t="s">
        <v>151</v>
      </c>
      <c r="C199" s="266"/>
      <c r="D199" s="251"/>
      <c r="E199" s="252">
        <v>4220</v>
      </c>
      <c r="F199" s="267">
        <f t="shared" si="33"/>
        <v>5000</v>
      </c>
      <c r="G199" s="287">
        <v>5000</v>
      </c>
      <c r="H199" s="289"/>
      <c r="I199" s="288"/>
      <c r="J199" s="289"/>
      <c r="K199" s="288"/>
      <c r="L199" s="288"/>
    </row>
    <row r="200" spans="1:12" ht="12" hidden="1">
      <c r="A200" s="286"/>
      <c r="B200" s="265"/>
      <c r="C200" s="266"/>
      <c r="D200" s="251"/>
      <c r="E200" s="252">
        <v>4240</v>
      </c>
      <c r="F200" s="267">
        <f t="shared" si="33"/>
        <v>1500</v>
      </c>
      <c r="G200" s="287">
        <v>1500</v>
      </c>
      <c r="H200" s="289"/>
      <c r="I200" s="288"/>
      <c r="J200" s="289"/>
      <c r="K200" s="288"/>
      <c r="L200" s="288"/>
    </row>
    <row r="201" spans="1:12" ht="12" hidden="1">
      <c r="A201" s="286"/>
      <c r="B201" s="265"/>
      <c r="C201" s="266"/>
      <c r="D201" s="251"/>
      <c r="E201" s="252">
        <v>4430</v>
      </c>
      <c r="F201" s="267">
        <f t="shared" si="33"/>
        <v>2500</v>
      </c>
      <c r="G201" s="287">
        <v>2500</v>
      </c>
      <c r="H201" s="289"/>
      <c r="I201" s="288"/>
      <c r="J201" s="289"/>
      <c r="K201" s="288"/>
      <c r="L201" s="288"/>
    </row>
    <row r="202" spans="1:12" ht="12" hidden="1">
      <c r="A202" s="291"/>
      <c r="B202" s="270" t="s">
        <v>120</v>
      </c>
      <c r="C202" s="271"/>
      <c r="D202" s="272"/>
      <c r="E202" s="273">
        <v>4300</v>
      </c>
      <c r="F202" s="274">
        <f t="shared" si="33"/>
        <v>12200</v>
      </c>
      <c r="G202" s="292">
        <v>12200</v>
      </c>
      <c r="H202" s="289"/>
      <c r="I202" s="288"/>
      <c r="J202" s="289"/>
      <c r="K202" s="288"/>
      <c r="L202" s="288"/>
    </row>
    <row r="203" spans="1:12" s="155" customFormat="1" ht="12">
      <c r="A203" s="206" t="s">
        <v>206</v>
      </c>
      <c r="B203" s="253" t="s">
        <v>168</v>
      </c>
      <c r="C203" s="309">
        <v>852</v>
      </c>
      <c r="D203" s="255"/>
      <c r="E203" s="256"/>
      <c r="F203" s="257">
        <f t="shared" si="33"/>
        <v>400107</v>
      </c>
      <c r="G203" s="226">
        <f aca="true" t="shared" si="41" ref="G203:L203">SUM(G204,G206,G208,G212,G214,G227,G237)</f>
        <v>400107</v>
      </c>
      <c r="H203" s="226">
        <f t="shared" si="41"/>
        <v>166280</v>
      </c>
      <c r="I203" s="226">
        <f t="shared" si="41"/>
        <v>4000</v>
      </c>
      <c r="J203" s="226">
        <f t="shared" si="41"/>
        <v>0</v>
      </c>
      <c r="K203" s="226">
        <f t="shared" si="41"/>
        <v>0</v>
      </c>
      <c r="L203" s="227">
        <f t="shared" si="41"/>
        <v>0</v>
      </c>
    </row>
    <row r="204" spans="1:12" s="236" customFormat="1" ht="11.25" customHeight="1">
      <c r="A204" s="290"/>
      <c r="B204" s="261" t="s">
        <v>240</v>
      </c>
      <c r="C204" s="262"/>
      <c r="D204" s="251">
        <v>85202</v>
      </c>
      <c r="E204" s="252"/>
      <c r="F204" s="353">
        <f>SUM(G204+L204)</f>
        <v>5000</v>
      </c>
      <c r="G204" s="311">
        <f aca="true" t="shared" si="42" ref="G204:L206">SUM(G205:G205)</f>
        <v>5000</v>
      </c>
      <c r="H204" s="234">
        <f t="shared" si="42"/>
        <v>0</v>
      </c>
      <c r="I204" s="234">
        <f t="shared" si="42"/>
        <v>0</v>
      </c>
      <c r="J204" s="234">
        <f t="shared" si="42"/>
        <v>0</v>
      </c>
      <c r="K204" s="234">
        <f t="shared" si="42"/>
        <v>0</v>
      </c>
      <c r="L204" s="235">
        <f t="shared" si="42"/>
        <v>0</v>
      </c>
    </row>
    <row r="205" spans="1:12" ht="12" hidden="1">
      <c r="A205" s="286"/>
      <c r="B205" s="265"/>
      <c r="C205" s="266"/>
      <c r="D205" s="251"/>
      <c r="E205" s="252">
        <v>4330</v>
      </c>
      <c r="F205" s="288">
        <f>SUM(G205+L205)</f>
        <v>5000</v>
      </c>
      <c r="G205" s="320">
        <v>5000</v>
      </c>
      <c r="H205" s="267"/>
      <c r="I205" s="267"/>
      <c r="J205" s="267"/>
      <c r="K205" s="267"/>
      <c r="L205" s="288"/>
    </row>
    <row r="206" spans="1:12" s="236" customFormat="1" ht="13.5" customHeight="1">
      <c r="A206" s="290"/>
      <c r="B206" s="261" t="s">
        <v>387</v>
      </c>
      <c r="C206" s="262"/>
      <c r="D206" s="251">
        <v>85203</v>
      </c>
      <c r="E206" s="252"/>
      <c r="F206" s="353">
        <f>SUM(G206+L206)</f>
        <v>5000</v>
      </c>
      <c r="G206" s="311">
        <f t="shared" si="42"/>
        <v>5000</v>
      </c>
      <c r="H206" s="234">
        <f t="shared" si="42"/>
        <v>0</v>
      </c>
      <c r="I206" s="234">
        <f t="shared" si="42"/>
        <v>0</v>
      </c>
      <c r="J206" s="234">
        <f t="shared" si="42"/>
        <v>0</v>
      </c>
      <c r="K206" s="234">
        <f t="shared" si="42"/>
        <v>0</v>
      </c>
      <c r="L206" s="235">
        <f t="shared" si="42"/>
        <v>0</v>
      </c>
    </row>
    <row r="207" spans="1:12" ht="12" hidden="1">
      <c r="A207" s="286"/>
      <c r="B207" s="265"/>
      <c r="C207" s="266"/>
      <c r="D207" s="251"/>
      <c r="E207" s="252">
        <v>4330</v>
      </c>
      <c r="F207" s="288">
        <f>SUM(G207+L207)</f>
        <v>5000</v>
      </c>
      <c r="G207" s="320">
        <v>5000</v>
      </c>
      <c r="H207" s="267">
        <v>0</v>
      </c>
      <c r="I207" s="267"/>
      <c r="J207" s="267"/>
      <c r="K207" s="267"/>
      <c r="L207" s="288"/>
    </row>
    <row r="208" spans="1:12" s="236" customFormat="1" ht="35.25" customHeight="1">
      <c r="A208" s="290"/>
      <c r="B208" s="261" t="s">
        <v>419</v>
      </c>
      <c r="C208" s="262"/>
      <c r="D208" s="251">
        <v>85214</v>
      </c>
      <c r="E208" s="252"/>
      <c r="F208" s="353">
        <f t="shared" si="33"/>
        <v>134038</v>
      </c>
      <c r="G208" s="311">
        <f aca="true" t="shared" si="43" ref="G208:L208">SUM(G209:G211)</f>
        <v>134038</v>
      </c>
      <c r="H208" s="234">
        <f t="shared" si="43"/>
        <v>0</v>
      </c>
      <c r="I208" s="234">
        <f t="shared" si="43"/>
        <v>0</v>
      </c>
      <c r="J208" s="234">
        <f t="shared" si="43"/>
        <v>0</v>
      </c>
      <c r="K208" s="234">
        <f t="shared" si="43"/>
        <v>0</v>
      </c>
      <c r="L208" s="235">
        <f t="shared" si="43"/>
        <v>0</v>
      </c>
    </row>
    <row r="209" spans="1:12" ht="12" hidden="1">
      <c r="A209" s="286"/>
      <c r="B209" s="265" t="s">
        <v>153</v>
      </c>
      <c r="C209" s="266"/>
      <c r="D209" s="251"/>
      <c r="E209" s="252">
        <v>3110</v>
      </c>
      <c r="F209" s="263">
        <f t="shared" si="33"/>
        <v>69038</v>
      </c>
      <c r="G209" s="312">
        <v>69038</v>
      </c>
      <c r="H209" s="267"/>
      <c r="I209" s="267"/>
      <c r="J209" s="267"/>
      <c r="K209" s="267"/>
      <c r="L209" s="288"/>
    </row>
    <row r="210" spans="1:12" ht="12" hidden="1">
      <c r="A210" s="286"/>
      <c r="B210" s="265"/>
      <c r="C210" s="266"/>
      <c r="D210" s="251"/>
      <c r="E210" s="252"/>
      <c r="F210" s="263">
        <f t="shared" si="33"/>
        <v>40000</v>
      </c>
      <c r="G210" s="312">
        <v>40000</v>
      </c>
      <c r="H210" s="267"/>
      <c r="I210" s="267"/>
      <c r="J210" s="267"/>
      <c r="K210" s="267"/>
      <c r="L210" s="288"/>
    </row>
    <row r="211" spans="1:12" ht="12" hidden="1">
      <c r="A211" s="286"/>
      <c r="B211" s="265" t="s">
        <v>154</v>
      </c>
      <c r="C211" s="266"/>
      <c r="D211" s="251"/>
      <c r="E211" s="252">
        <v>3110</v>
      </c>
      <c r="F211" s="313">
        <f t="shared" si="33"/>
        <v>25000</v>
      </c>
      <c r="G211" s="312">
        <v>25000</v>
      </c>
      <c r="H211" s="267"/>
      <c r="I211" s="267"/>
      <c r="J211" s="267"/>
      <c r="K211" s="267"/>
      <c r="L211" s="288"/>
    </row>
    <row r="212" spans="1:12" s="236" customFormat="1" ht="12">
      <c r="A212" s="290"/>
      <c r="B212" s="261" t="s">
        <v>38</v>
      </c>
      <c r="C212" s="262"/>
      <c r="D212" s="251">
        <v>85215</v>
      </c>
      <c r="E212" s="252"/>
      <c r="F212" s="263">
        <f t="shared" si="33"/>
        <v>1500</v>
      </c>
      <c r="G212" s="234">
        <f aca="true" t="shared" si="44" ref="G212:L212">SUM(G213:G213)</f>
        <v>1500</v>
      </c>
      <c r="H212" s="234">
        <f t="shared" si="44"/>
        <v>0</v>
      </c>
      <c r="I212" s="234">
        <f t="shared" si="44"/>
        <v>0</v>
      </c>
      <c r="J212" s="234">
        <f t="shared" si="44"/>
        <v>0</v>
      </c>
      <c r="K212" s="234">
        <f t="shared" si="44"/>
        <v>0</v>
      </c>
      <c r="L212" s="235">
        <f t="shared" si="44"/>
        <v>0</v>
      </c>
    </row>
    <row r="213" spans="1:12" ht="12" hidden="1">
      <c r="A213" s="286"/>
      <c r="B213" s="265" t="s">
        <v>153</v>
      </c>
      <c r="C213" s="266"/>
      <c r="D213" s="251"/>
      <c r="E213" s="252">
        <v>3110</v>
      </c>
      <c r="F213" s="267">
        <f t="shared" si="33"/>
        <v>1500</v>
      </c>
      <c r="G213" s="312">
        <v>1500</v>
      </c>
      <c r="H213" s="267"/>
      <c r="I213" s="267"/>
      <c r="J213" s="267"/>
      <c r="K213" s="267"/>
      <c r="L213" s="288"/>
    </row>
    <row r="214" spans="1:12" s="236" customFormat="1" ht="12">
      <c r="A214" s="290"/>
      <c r="B214" s="261" t="s">
        <v>39</v>
      </c>
      <c r="C214" s="262"/>
      <c r="D214" s="251">
        <v>85219</v>
      </c>
      <c r="E214" s="252"/>
      <c r="F214" s="263">
        <f t="shared" si="33"/>
        <v>109470</v>
      </c>
      <c r="G214" s="234">
        <v>109470</v>
      </c>
      <c r="H214" s="234">
        <v>104770</v>
      </c>
      <c r="I214" s="234">
        <f>SUM(I215:I226)</f>
        <v>0</v>
      </c>
      <c r="J214" s="234">
        <f>SUM(J215:J226)</f>
        <v>0</v>
      </c>
      <c r="K214" s="234">
        <f>SUM(K215:K226)</f>
        <v>0</v>
      </c>
      <c r="L214" s="235">
        <f>SUM(L215:L226)</f>
        <v>0</v>
      </c>
    </row>
    <row r="215" spans="1:12" ht="24" hidden="1">
      <c r="A215" s="286"/>
      <c r="B215" s="265" t="s">
        <v>123</v>
      </c>
      <c r="C215" s="266"/>
      <c r="D215" s="251"/>
      <c r="E215" s="252">
        <v>3020</v>
      </c>
      <c r="F215" s="263">
        <f t="shared" si="33"/>
        <v>700</v>
      </c>
      <c r="G215" s="312">
        <v>700</v>
      </c>
      <c r="H215" s="267"/>
      <c r="I215" s="267"/>
      <c r="J215" s="267"/>
      <c r="K215" s="267"/>
      <c r="L215" s="288"/>
    </row>
    <row r="216" spans="1:12" ht="12" hidden="1">
      <c r="A216" s="286"/>
      <c r="B216" s="265" t="s">
        <v>124</v>
      </c>
      <c r="C216" s="266"/>
      <c r="D216" s="251"/>
      <c r="E216" s="252">
        <v>4010</v>
      </c>
      <c r="F216" s="263">
        <f t="shared" si="33"/>
        <v>93492</v>
      </c>
      <c r="G216" s="312">
        <v>93492</v>
      </c>
      <c r="H216" s="312">
        <v>93492</v>
      </c>
      <c r="I216" s="267"/>
      <c r="J216" s="267"/>
      <c r="K216" s="267"/>
      <c r="L216" s="288"/>
    </row>
    <row r="217" spans="1:12" ht="12" hidden="1">
      <c r="A217" s="286"/>
      <c r="B217" s="265" t="s">
        <v>125</v>
      </c>
      <c r="C217" s="266"/>
      <c r="D217" s="251"/>
      <c r="E217" s="252">
        <v>4040</v>
      </c>
      <c r="F217" s="263">
        <f t="shared" si="33"/>
        <v>7031</v>
      </c>
      <c r="G217" s="312">
        <v>7031</v>
      </c>
      <c r="H217" s="312">
        <v>7031</v>
      </c>
      <c r="I217" s="267"/>
      <c r="J217" s="267"/>
      <c r="K217" s="267"/>
      <c r="L217" s="288"/>
    </row>
    <row r="218" spans="1:12" ht="12" hidden="1">
      <c r="A218" s="286"/>
      <c r="B218" s="265" t="s">
        <v>126</v>
      </c>
      <c r="C218" s="266"/>
      <c r="D218" s="251"/>
      <c r="E218" s="252">
        <v>4110</v>
      </c>
      <c r="F218" s="263">
        <f t="shared" si="33"/>
        <v>16909</v>
      </c>
      <c r="G218" s="312">
        <v>16909</v>
      </c>
      <c r="H218" s="312">
        <v>16909</v>
      </c>
      <c r="I218" s="267"/>
      <c r="J218" s="267"/>
      <c r="K218" s="267"/>
      <c r="L218" s="288"/>
    </row>
    <row r="219" spans="1:12" ht="12" hidden="1">
      <c r="A219" s="286"/>
      <c r="B219" s="265" t="s">
        <v>127</v>
      </c>
      <c r="C219" s="266"/>
      <c r="D219" s="251"/>
      <c r="E219" s="252">
        <v>4120</v>
      </c>
      <c r="F219" s="263">
        <f t="shared" si="33"/>
        <v>2338</v>
      </c>
      <c r="G219" s="312">
        <v>2338</v>
      </c>
      <c r="H219" s="312">
        <v>2338</v>
      </c>
      <c r="I219" s="267"/>
      <c r="J219" s="267"/>
      <c r="K219" s="267"/>
      <c r="L219" s="288"/>
    </row>
    <row r="220" spans="1:12" ht="12" hidden="1">
      <c r="A220" s="286"/>
      <c r="B220" s="265" t="s">
        <v>119</v>
      </c>
      <c r="C220" s="266"/>
      <c r="D220" s="251"/>
      <c r="E220" s="252">
        <v>4210</v>
      </c>
      <c r="F220" s="263">
        <f t="shared" si="33"/>
        <v>500</v>
      </c>
      <c r="G220" s="312">
        <v>500</v>
      </c>
      <c r="H220" s="267"/>
      <c r="I220" s="267"/>
      <c r="J220" s="267"/>
      <c r="K220" s="267"/>
      <c r="L220" s="288"/>
    </row>
    <row r="221" spans="1:12" ht="12" hidden="1">
      <c r="A221" s="286"/>
      <c r="B221" s="265" t="s">
        <v>128</v>
      </c>
      <c r="C221" s="266"/>
      <c r="D221" s="251"/>
      <c r="E221" s="252">
        <v>4260</v>
      </c>
      <c r="F221" s="263">
        <f t="shared" si="33"/>
        <v>0</v>
      </c>
      <c r="G221" s="312">
        <v>0</v>
      </c>
      <c r="H221" s="267"/>
      <c r="I221" s="267"/>
      <c r="J221" s="267"/>
      <c r="K221" s="267"/>
      <c r="L221" s="288"/>
    </row>
    <row r="222" spans="1:12" ht="12" hidden="1">
      <c r="A222" s="286"/>
      <c r="B222" s="265" t="s">
        <v>120</v>
      </c>
      <c r="C222" s="266"/>
      <c r="D222" s="251"/>
      <c r="E222" s="252">
        <v>4300</v>
      </c>
      <c r="F222" s="263">
        <f t="shared" si="33"/>
        <v>500</v>
      </c>
      <c r="G222" s="312">
        <v>500</v>
      </c>
      <c r="H222" s="267"/>
      <c r="I222" s="267"/>
      <c r="J222" s="267"/>
      <c r="K222" s="267"/>
      <c r="L222" s="288"/>
    </row>
    <row r="223" spans="1:12" ht="12" hidden="1">
      <c r="A223" s="286"/>
      <c r="B223" s="265"/>
      <c r="C223" s="266"/>
      <c r="D223" s="251"/>
      <c r="E223" s="252">
        <v>4350</v>
      </c>
      <c r="F223" s="263">
        <f t="shared" si="33"/>
        <v>0</v>
      </c>
      <c r="G223" s="312">
        <v>0</v>
      </c>
      <c r="H223" s="267"/>
      <c r="I223" s="267"/>
      <c r="J223" s="267"/>
      <c r="K223" s="267"/>
      <c r="L223" s="288"/>
    </row>
    <row r="224" spans="1:12" ht="12" hidden="1">
      <c r="A224" s="286"/>
      <c r="B224" s="265" t="s">
        <v>130</v>
      </c>
      <c r="C224" s="266"/>
      <c r="D224" s="251"/>
      <c r="E224" s="252">
        <v>4410</v>
      </c>
      <c r="F224" s="263">
        <f t="shared" si="33"/>
        <v>0</v>
      </c>
      <c r="G224" s="312">
        <v>0</v>
      </c>
      <c r="H224" s="267"/>
      <c r="I224" s="267"/>
      <c r="J224" s="267"/>
      <c r="K224" s="267"/>
      <c r="L224" s="288"/>
    </row>
    <row r="225" spans="1:12" ht="12" hidden="1">
      <c r="A225" s="286"/>
      <c r="B225" s="265" t="s">
        <v>121</v>
      </c>
      <c r="C225" s="266"/>
      <c r="D225" s="251"/>
      <c r="E225" s="252">
        <v>4430</v>
      </c>
      <c r="F225" s="263">
        <f t="shared" si="33"/>
        <v>0</v>
      </c>
      <c r="G225" s="312">
        <v>0</v>
      </c>
      <c r="H225" s="267"/>
      <c r="I225" s="267"/>
      <c r="J225" s="267"/>
      <c r="K225" s="267"/>
      <c r="L225" s="288"/>
    </row>
    <row r="226" spans="1:12" ht="24" hidden="1">
      <c r="A226" s="286"/>
      <c r="B226" s="265" t="s">
        <v>131</v>
      </c>
      <c r="C226" s="266"/>
      <c r="D226" s="251"/>
      <c r="E226" s="241">
        <v>4440</v>
      </c>
      <c r="F226" s="263">
        <f t="shared" si="33"/>
        <v>3000</v>
      </c>
      <c r="G226" s="312">
        <v>3000</v>
      </c>
      <c r="H226" s="267"/>
      <c r="I226" s="267"/>
      <c r="J226" s="267"/>
      <c r="K226" s="267"/>
      <c r="L226" s="288"/>
    </row>
    <row r="227" spans="1:12" s="236" customFormat="1" ht="24">
      <c r="A227" s="290"/>
      <c r="B227" s="261" t="s">
        <v>40</v>
      </c>
      <c r="C227" s="262"/>
      <c r="D227" s="251">
        <v>85228</v>
      </c>
      <c r="E227" s="241"/>
      <c r="F227" s="310">
        <f t="shared" si="33"/>
        <v>65760</v>
      </c>
      <c r="G227" s="234">
        <f aca="true" t="shared" si="45" ref="G227:L227">SUM(G228:G236)</f>
        <v>65760</v>
      </c>
      <c r="H227" s="234">
        <f t="shared" si="45"/>
        <v>61510</v>
      </c>
      <c r="I227" s="234">
        <f t="shared" si="45"/>
        <v>0</v>
      </c>
      <c r="J227" s="234">
        <f t="shared" si="45"/>
        <v>0</v>
      </c>
      <c r="K227" s="234">
        <f t="shared" si="45"/>
        <v>0</v>
      </c>
      <c r="L227" s="235">
        <f t="shared" si="45"/>
        <v>0</v>
      </c>
    </row>
    <row r="228" spans="1:12" ht="24" hidden="1">
      <c r="A228" s="286"/>
      <c r="B228" s="265" t="s">
        <v>123</v>
      </c>
      <c r="C228" s="266"/>
      <c r="D228" s="251"/>
      <c r="E228" s="241">
        <v>3020</v>
      </c>
      <c r="F228" s="310">
        <f t="shared" si="33"/>
        <v>800</v>
      </c>
      <c r="G228" s="312">
        <v>800</v>
      </c>
      <c r="H228" s="267"/>
      <c r="I228" s="267"/>
      <c r="J228" s="267"/>
      <c r="K228" s="267"/>
      <c r="L228" s="288"/>
    </row>
    <row r="229" spans="1:12" ht="12" hidden="1">
      <c r="A229" s="286"/>
      <c r="B229" s="265" t="s">
        <v>124</v>
      </c>
      <c r="C229" s="266"/>
      <c r="D229" s="251"/>
      <c r="E229" s="252">
        <v>4010</v>
      </c>
      <c r="F229" s="296">
        <f t="shared" si="33"/>
        <v>48000</v>
      </c>
      <c r="G229" s="312">
        <v>48000</v>
      </c>
      <c r="H229" s="312">
        <v>48000</v>
      </c>
      <c r="I229" s="267"/>
      <c r="J229" s="267"/>
      <c r="K229" s="267"/>
      <c r="L229" s="288"/>
    </row>
    <row r="230" spans="1:12" ht="12" hidden="1">
      <c r="A230" s="286"/>
      <c r="B230" s="265" t="s">
        <v>125</v>
      </c>
      <c r="C230" s="266"/>
      <c r="D230" s="251"/>
      <c r="E230" s="252">
        <v>4040</v>
      </c>
      <c r="F230" s="296">
        <f t="shared" si="33"/>
        <v>3190</v>
      </c>
      <c r="G230" s="312">
        <v>3190</v>
      </c>
      <c r="H230" s="312">
        <v>3190</v>
      </c>
      <c r="I230" s="267"/>
      <c r="J230" s="267"/>
      <c r="K230" s="267"/>
      <c r="L230" s="288"/>
    </row>
    <row r="231" spans="1:12" ht="12" hidden="1">
      <c r="A231" s="286"/>
      <c r="B231" s="265" t="s">
        <v>126</v>
      </c>
      <c r="C231" s="266"/>
      <c r="D231" s="251"/>
      <c r="E231" s="252">
        <v>4110</v>
      </c>
      <c r="F231" s="296">
        <f t="shared" si="33"/>
        <v>9070</v>
      </c>
      <c r="G231" s="312">
        <v>9070</v>
      </c>
      <c r="H231" s="312">
        <v>9070</v>
      </c>
      <c r="I231" s="267"/>
      <c r="J231" s="267"/>
      <c r="K231" s="267"/>
      <c r="L231" s="288"/>
    </row>
    <row r="232" spans="1:12" ht="12" hidden="1">
      <c r="A232" s="286"/>
      <c r="B232" s="265" t="s">
        <v>127</v>
      </c>
      <c r="C232" s="266"/>
      <c r="D232" s="251"/>
      <c r="E232" s="252">
        <v>4120</v>
      </c>
      <c r="F232" s="296">
        <f t="shared" si="33"/>
        <v>1250</v>
      </c>
      <c r="G232" s="312">
        <v>1250</v>
      </c>
      <c r="H232" s="312">
        <v>1250</v>
      </c>
      <c r="I232" s="267"/>
      <c r="J232" s="267"/>
      <c r="K232" s="267"/>
      <c r="L232" s="288"/>
    </row>
    <row r="233" spans="1:12" ht="12" hidden="1">
      <c r="A233" s="286"/>
      <c r="B233" s="265" t="s">
        <v>119</v>
      </c>
      <c r="C233" s="266"/>
      <c r="D233" s="251"/>
      <c r="E233" s="252">
        <v>4210</v>
      </c>
      <c r="F233" s="296">
        <f t="shared" si="33"/>
        <v>500</v>
      </c>
      <c r="G233" s="312">
        <v>500</v>
      </c>
      <c r="H233" s="267"/>
      <c r="I233" s="267"/>
      <c r="J233" s="267"/>
      <c r="K233" s="267"/>
      <c r="L233" s="288"/>
    </row>
    <row r="234" spans="1:12" ht="12" hidden="1">
      <c r="A234" s="286"/>
      <c r="B234" s="265" t="s">
        <v>120</v>
      </c>
      <c r="C234" s="266"/>
      <c r="D234" s="251"/>
      <c r="E234" s="252">
        <v>4300</v>
      </c>
      <c r="F234" s="296">
        <f t="shared" si="33"/>
        <v>550</v>
      </c>
      <c r="G234" s="312">
        <v>550</v>
      </c>
      <c r="H234" s="267"/>
      <c r="I234" s="267"/>
      <c r="J234" s="267"/>
      <c r="K234" s="267"/>
      <c r="L234" s="288"/>
    </row>
    <row r="235" spans="1:12" ht="12" hidden="1">
      <c r="A235" s="286"/>
      <c r="B235" s="265" t="s">
        <v>130</v>
      </c>
      <c r="C235" s="266"/>
      <c r="D235" s="251"/>
      <c r="E235" s="252">
        <v>4410</v>
      </c>
      <c r="F235" s="296">
        <f t="shared" si="33"/>
        <v>200</v>
      </c>
      <c r="G235" s="312">
        <v>200</v>
      </c>
      <c r="H235" s="267"/>
      <c r="I235" s="267"/>
      <c r="J235" s="267"/>
      <c r="K235" s="267"/>
      <c r="L235" s="288"/>
    </row>
    <row r="236" spans="1:12" ht="24" hidden="1">
      <c r="A236" s="286"/>
      <c r="B236" s="314" t="s">
        <v>131</v>
      </c>
      <c r="C236" s="315"/>
      <c r="D236" s="316"/>
      <c r="E236" s="241">
        <v>4440</v>
      </c>
      <c r="F236" s="310">
        <f t="shared" si="33"/>
        <v>2200</v>
      </c>
      <c r="G236" s="312">
        <v>2200</v>
      </c>
      <c r="H236" s="267"/>
      <c r="I236" s="267"/>
      <c r="J236" s="267"/>
      <c r="K236" s="267"/>
      <c r="L236" s="288"/>
    </row>
    <row r="237" spans="1:12" s="236" customFormat="1" ht="12">
      <c r="A237" s="290"/>
      <c r="B237" s="261" t="s">
        <v>104</v>
      </c>
      <c r="C237" s="262"/>
      <c r="D237" s="251">
        <v>85295</v>
      </c>
      <c r="E237" s="241"/>
      <c r="F237" s="310">
        <f>SUM(G237+L237)</f>
        <v>79339</v>
      </c>
      <c r="G237" s="234">
        <f aca="true" t="shared" si="46" ref="G237:L237">SUM(G238:G240)</f>
        <v>79339</v>
      </c>
      <c r="H237" s="234">
        <f t="shared" si="46"/>
        <v>0</v>
      </c>
      <c r="I237" s="234">
        <f t="shared" si="46"/>
        <v>4000</v>
      </c>
      <c r="J237" s="234">
        <f t="shared" si="46"/>
        <v>0</v>
      </c>
      <c r="K237" s="234">
        <f t="shared" si="46"/>
        <v>0</v>
      </c>
      <c r="L237" s="235">
        <f t="shared" si="46"/>
        <v>0</v>
      </c>
    </row>
    <row r="238" spans="1:12" s="236" customFormat="1" ht="12" hidden="1">
      <c r="A238" s="290"/>
      <c r="B238" s="261" t="s">
        <v>386</v>
      </c>
      <c r="C238" s="262"/>
      <c r="D238" s="251"/>
      <c r="E238" s="241">
        <v>2820</v>
      </c>
      <c r="F238" s="234">
        <v>4000</v>
      </c>
      <c r="G238" s="234">
        <v>4000</v>
      </c>
      <c r="H238" s="234"/>
      <c r="I238" s="234">
        <v>4000</v>
      </c>
      <c r="J238" s="234"/>
      <c r="K238" s="234"/>
      <c r="L238" s="235"/>
    </row>
    <row r="239" spans="1:12" s="236" customFormat="1" ht="12" hidden="1">
      <c r="A239" s="290"/>
      <c r="B239" s="265" t="s">
        <v>293</v>
      </c>
      <c r="C239" s="262"/>
      <c r="D239" s="251"/>
      <c r="E239" s="241">
        <v>3110</v>
      </c>
      <c r="F239" s="310">
        <f>SUM(G239+L239)</f>
        <v>35339</v>
      </c>
      <c r="G239" s="234">
        <v>35339</v>
      </c>
      <c r="H239" s="234"/>
      <c r="I239" s="234"/>
      <c r="J239" s="234"/>
      <c r="K239" s="234"/>
      <c r="L239" s="235"/>
    </row>
    <row r="240" spans="1:12" ht="24" hidden="1">
      <c r="A240" s="286"/>
      <c r="B240" s="265" t="s">
        <v>294</v>
      </c>
      <c r="C240" s="266"/>
      <c r="D240" s="251"/>
      <c r="E240" s="241">
        <v>3110</v>
      </c>
      <c r="F240" s="310">
        <f>SUM(G240+L240)</f>
        <v>40000</v>
      </c>
      <c r="G240" s="312">
        <v>40000</v>
      </c>
      <c r="H240" s="267"/>
      <c r="I240" s="267">
        <v>0</v>
      </c>
      <c r="J240" s="267"/>
      <c r="K240" s="267"/>
      <c r="L240" s="288"/>
    </row>
    <row r="241" spans="1:12" s="155" customFormat="1" ht="24">
      <c r="A241" s="206" t="s">
        <v>207</v>
      </c>
      <c r="B241" s="253" t="s">
        <v>90</v>
      </c>
      <c r="C241" s="309">
        <v>853</v>
      </c>
      <c r="D241" s="255"/>
      <c r="E241" s="256"/>
      <c r="F241" s="257">
        <f>SUM(G241+L241)</f>
        <v>106000</v>
      </c>
      <c r="G241" s="227">
        <f aca="true" t="shared" si="47" ref="G241:L241">SUM(G242)</f>
        <v>106000</v>
      </c>
      <c r="H241" s="227">
        <f t="shared" si="47"/>
        <v>90500</v>
      </c>
      <c r="I241" s="227">
        <f t="shared" si="47"/>
        <v>0</v>
      </c>
      <c r="J241" s="227">
        <f t="shared" si="47"/>
        <v>0</v>
      </c>
      <c r="K241" s="227">
        <f t="shared" si="47"/>
        <v>0</v>
      </c>
      <c r="L241" s="227">
        <f t="shared" si="47"/>
        <v>0</v>
      </c>
    </row>
    <row r="242" spans="1:12" s="236" customFormat="1" ht="12">
      <c r="A242" s="290"/>
      <c r="B242" s="261" t="s">
        <v>155</v>
      </c>
      <c r="C242" s="262"/>
      <c r="D242" s="251">
        <v>85333</v>
      </c>
      <c r="E242" s="252"/>
      <c r="F242" s="263">
        <f t="shared" si="33"/>
        <v>106000</v>
      </c>
      <c r="G242" s="235">
        <f>SUM(G243:G250)</f>
        <v>106000</v>
      </c>
      <c r="H242" s="235">
        <f>SUM(H244:H250)</f>
        <v>90500</v>
      </c>
      <c r="I242" s="235">
        <f>SUM(I244:I250)</f>
        <v>0</v>
      </c>
      <c r="J242" s="235">
        <f>SUM(J244:J250)</f>
        <v>0</v>
      </c>
      <c r="K242" s="235">
        <f>SUM(K244:K250)</f>
        <v>0</v>
      </c>
      <c r="L242" s="235">
        <f>SUM(L244:L250)</f>
        <v>0</v>
      </c>
    </row>
    <row r="243" spans="1:12" s="236" customFormat="1" ht="12" hidden="1">
      <c r="A243" s="290"/>
      <c r="B243" s="261"/>
      <c r="C243" s="262"/>
      <c r="D243" s="251"/>
      <c r="E243" s="252">
        <v>3020</v>
      </c>
      <c r="F243" s="267">
        <f t="shared" si="33"/>
        <v>2500</v>
      </c>
      <c r="G243" s="235">
        <v>2500</v>
      </c>
      <c r="H243" s="235"/>
      <c r="I243" s="235"/>
      <c r="J243" s="311"/>
      <c r="K243" s="235"/>
      <c r="L243" s="235"/>
    </row>
    <row r="244" spans="1:12" ht="12" hidden="1">
      <c r="A244" s="286"/>
      <c r="B244" s="265" t="s">
        <v>124</v>
      </c>
      <c r="C244" s="266"/>
      <c r="D244" s="251"/>
      <c r="E244" s="252">
        <v>4010</v>
      </c>
      <c r="F244" s="267">
        <f t="shared" si="33"/>
        <v>70000</v>
      </c>
      <c r="G244" s="287">
        <v>70000</v>
      </c>
      <c r="H244" s="287">
        <v>70000</v>
      </c>
      <c r="I244" s="288"/>
      <c r="J244" s="289"/>
      <c r="K244" s="288"/>
      <c r="L244" s="288"/>
    </row>
    <row r="245" spans="1:12" ht="12" hidden="1">
      <c r="A245" s="286"/>
      <c r="B245" s="265" t="s">
        <v>125</v>
      </c>
      <c r="C245" s="266"/>
      <c r="D245" s="251"/>
      <c r="E245" s="252">
        <v>4040</v>
      </c>
      <c r="F245" s="267">
        <f t="shared" si="33"/>
        <v>2500</v>
      </c>
      <c r="G245" s="287">
        <v>2500</v>
      </c>
      <c r="H245" s="287">
        <v>2500</v>
      </c>
      <c r="I245" s="288"/>
      <c r="J245" s="289"/>
      <c r="K245" s="288"/>
      <c r="L245" s="288"/>
    </row>
    <row r="246" spans="1:12" ht="12" hidden="1">
      <c r="A246" s="286"/>
      <c r="B246" s="265" t="s">
        <v>126</v>
      </c>
      <c r="C246" s="266"/>
      <c r="D246" s="251"/>
      <c r="E246" s="252">
        <v>4110</v>
      </c>
      <c r="F246" s="267">
        <f t="shared" si="33"/>
        <v>15000</v>
      </c>
      <c r="G246" s="287">
        <v>15000</v>
      </c>
      <c r="H246" s="287">
        <v>15000</v>
      </c>
      <c r="I246" s="288"/>
      <c r="J246" s="289"/>
      <c r="K246" s="288"/>
      <c r="L246" s="288"/>
    </row>
    <row r="247" spans="1:12" ht="12" hidden="1">
      <c r="A247" s="286"/>
      <c r="B247" s="265" t="s">
        <v>127</v>
      </c>
      <c r="C247" s="266"/>
      <c r="D247" s="251"/>
      <c r="E247" s="252">
        <v>4120</v>
      </c>
      <c r="F247" s="267">
        <f t="shared" si="33"/>
        <v>3000</v>
      </c>
      <c r="G247" s="287">
        <v>3000</v>
      </c>
      <c r="H247" s="287">
        <v>3000</v>
      </c>
      <c r="I247" s="288"/>
      <c r="J247" s="289"/>
      <c r="K247" s="288"/>
      <c r="L247" s="288"/>
    </row>
    <row r="248" spans="1:12" ht="12" hidden="1">
      <c r="A248" s="286"/>
      <c r="B248" s="265" t="s">
        <v>119</v>
      </c>
      <c r="C248" s="266"/>
      <c r="D248" s="251"/>
      <c r="E248" s="252">
        <v>4210</v>
      </c>
      <c r="F248" s="267">
        <f t="shared" si="33"/>
        <v>1000</v>
      </c>
      <c r="G248" s="287">
        <v>1000</v>
      </c>
      <c r="H248" s="289"/>
      <c r="I248" s="288"/>
      <c r="J248" s="289"/>
      <c r="K248" s="288"/>
      <c r="L248" s="288"/>
    </row>
    <row r="249" spans="1:12" ht="12" hidden="1">
      <c r="A249" s="286"/>
      <c r="B249" s="265"/>
      <c r="C249" s="266"/>
      <c r="D249" s="251"/>
      <c r="E249" s="252">
        <v>4300</v>
      </c>
      <c r="F249" s="267">
        <f t="shared" si="33"/>
        <v>0</v>
      </c>
      <c r="G249" s="287">
        <v>0</v>
      </c>
      <c r="H249" s="289"/>
      <c r="I249" s="288"/>
      <c r="J249" s="289"/>
      <c r="K249" s="288"/>
      <c r="L249" s="288"/>
    </row>
    <row r="250" spans="1:12" ht="12" hidden="1">
      <c r="A250" s="286"/>
      <c r="B250" s="265"/>
      <c r="C250" s="266"/>
      <c r="D250" s="251"/>
      <c r="E250" s="252">
        <v>4440</v>
      </c>
      <c r="F250" s="267">
        <f t="shared" si="33"/>
        <v>12000</v>
      </c>
      <c r="G250" s="287">
        <v>12000</v>
      </c>
      <c r="H250" s="289"/>
      <c r="I250" s="288"/>
      <c r="J250" s="289"/>
      <c r="K250" s="288"/>
      <c r="L250" s="288"/>
    </row>
    <row r="251" spans="1:12" s="155" customFormat="1" ht="15" customHeight="1">
      <c r="A251" s="206" t="s">
        <v>208</v>
      </c>
      <c r="B251" s="253" t="s">
        <v>113</v>
      </c>
      <c r="C251" s="254">
        <v>854</v>
      </c>
      <c r="D251" s="278"/>
      <c r="E251" s="256"/>
      <c r="F251" s="257">
        <f aca="true" t="shared" si="48" ref="F251:L251">SUM(F252,F267)</f>
        <v>238400</v>
      </c>
      <c r="G251" s="227">
        <f t="shared" si="48"/>
        <v>232400</v>
      </c>
      <c r="H251" s="227">
        <f t="shared" si="48"/>
        <v>118528</v>
      </c>
      <c r="I251" s="227">
        <f t="shared" si="48"/>
        <v>0</v>
      </c>
      <c r="J251" s="227">
        <f t="shared" si="48"/>
        <v>0</v>
      </c>
      <c r="K251" s="227">
        <f t="shared" si="48"/>
        <v>0</v>
      </c>
      <c r="L251" s="227">
        <f t="shared" si="48"/>
        <v>6000</v>
      </c>
    </row>
    <row r="252" spans="1:12" s="236" customFormat="1" ht="12">
      <c r="A252" s="290"/>
      <c r="B252" s="261" t="s">
        <v>114</v>
      </c>
      <c r="C252" s="262"/>
      <c r="D252" s="251">
        <v>85401</v>
      </c>
      <c r="E252" s="252"/>
      <c r="F252" s="263">
        <f aca="true" t="shared" si="49" ref="F252:F266">SUM(G252+L252)</f>
        <v>237600</v>
      </c>
      <c r="G252" s="235">
        <f aca="true" t="shared" si="50" ref="G252:L252">SUM(G253:G266)</f>
        <v>231600</v>
      </c>
      <c r="H252" s="235">
        <f t="shared" si="50"/>
        <v>118528</v>
      </c>
      <c r="I252" s="235">
        <f t="shared" si="50"/>
        <v>0</v>
      </c>
      <c r="J252" s="235">
        <f t="shared" si="50"/>
        <v>0</v>
      </c>
      <c r="K252" s="235">
        <f t="shared" si="50"/>
        <v>0</v>
      </c>
      <c r="L252" s="235">
        <f t="shared" si="50"/>
        <v>6000</v>
      </c>
    </row>
    <row r="253" spans="1:12" ht="24" hidden="1">
      <c r="A253" s="286"/>
      <c r="B253" s="265" t="s">
        <v>123</v>
      </c>
      <c r="C253" s="266"/>
      <c r="D253" s="251"/>
      <c r="E253" s="252">
        <v>3020</v>
      </c>
      <c r="F253" s="267">
        <f t="shared" si="49"/>
        <v>4455</v>
      </c>
      <c r="G253" s="287">
        <v>4455</v>
      </c>
      <c r="H253" s="289"/>
      <c r="I253" s="288"/>
      <c r="J253" s="289"/>
      <c r="K253" s="288"/>
      <c r="L253" s="288"/>
    </row>
    <row r="254" spans="1:12" ht="12" hidden="1">
      <c r="A254" s="286"/>
      <c r="B254" s="265" t="s">
        <v>124</v>
      </c>
      <c r="C254" s="266"/>
      <c r="D254" s="251"/>
      <c r="E254" s="252">
        <v>4010</v>
      </c>
      <c r="F254" s="267">
        <f t="shared" si="49"/>
        <v>92176</v>
      </c>
      <c r="G254" s="287">
        <v>92176</v>
      </c>
      <c r="H254" s="287">
        <v>92176</v>
      </c>
      <c r="I254" s="288"/>
      <c r="J254" s="289"/>
      <c r="K254" s="288"/>
      <c r="L254" s="288"/>
    </row>
    <row r="255" spans="1:12" ht="12" hidden="1">
      <c r="A255" s="286"/>
      <c r="B255" s="265" t="s">
        <v>125</v>
      </c>
      <c r="C255" s="266"/>
      <c r="D255" s="251"/>
      <c r="E255" s="252">
        <v>4040</v>
      </c>
      <c r="F255" s="267">
        <f t="shared" si="49"/>
        <v>6176</v>
      </c>
      <c r="G255" s="287">
        <v>6176</v>
      </c>
      <c r="H255" s="287">
        <v>6176</v>
      </c>
      <c r="I255" s="288"/>
      <c r="J255" s="289"/>
      <c r="K255" s="288"/>
      <c r="L255" s="288"/>
    </row>
    <row r="256" spans="1:12" ht="12" hidden="1">
      <c r="A256" s="286"/>
      <c r="B256" s="265" t="s">
        <v>126</v>
      </c>
      <c r="C256" s="266"/>
      <c r="D256" s="251"/>
      <c r="E256" s="252">
        <v>4110</v>
      </c>
      <c r="F256" s="267">
        <f t="shared" si="49"/>
        <v>17758</v>
      </c>
      <c r="G256" s="287">
        <v>17758</v>
      </c>
      <c r="H256" s="287">
        <v>17758</v>
      </c>
      <c r="I256" s="288"/>
      <c r="J256" s="289"/>
      <c r="K256" s="288"/>
      <c r="L256" s="288"/>
    </row>
    <row r="257" spans="1:12" ht="12" hidden="1">
      <c r="A257" s="286"/>
      <c r="B257" s="265" t="s">
        <v>127</v>
      </c>
      <c r="C257" s="266"/>
      <c r="D257" s="251"/>
      <c r="E257" s="252">
        <v>4120</v>
      </c>
      <c r="F257" s="267">
        <f t="shared" si="49"/>
        <v>2418</v>
      </c>
      <c r="G257" s="287">
        <v>2418</v>
      </c>
      <c r="H257" s="287">
        <v>2418</v>
      </c>
      <c r="I257" s="288"/>
      <c r="J257" s="289"/>
      <c r="K257" s="288"/>
      <c r="L257" s="288"/>
    </row>
    <row r="258" spans="1:12" ht="12" hidden="1">
      <c r="A258" s="286"/>
      <c r="B258" s="265" t="s">
        <v>119</v>
      </c>
      <c r="C258" s="266"/>
      <c r="D258" s="251"/>
      <c r="E258" s="252">
        <v>4210</v>
      </c>
      <c r="F258" s="267">
        <f t="shared" si="49"/>
        <v>10250</v>
      </c>
      <c r="G258" s="287">
        <v>10250</v>
      </c>
      <c r="H258" s="289"/>
      <c r="I258" s="288"/>
      <c r="J258" s="289"/>
      <c r="K258" s="288"/>
      <c r="L258" s="288"/>
    </row>
    <row r="259" spans="1:12" ht="12" hidden="1">
      <c r="A259" s="286"/>
      <c r="B259" s="265" t="s">
        <v>151</v>
      </c>
      <c r="C259" s="266"/>
      <c r="D259" s="251"/>
      <c r="E259" s="252">
        <v>4220</v>
      </c>
      <c r="F259" s="267">
        <f t="shared" si="49"/>
        <v>52785</v>
      </c>
      <c r="G259" s="287">
        <v>52785</v>
      </c>
      <c r="H259" s="289"/>
      <c r="I259" s="288"/>
      <c r="J259" s="289"/>
      <c r="K259" s="288"/>
      <c r="L259" s="288"/>
    </row>
    <row r="260" spans="1:12" ht="12" hidden="1">
      <c r="A260" s="286"/>
      <c r="B260" s="265"/>
      <c r="C260" s="266"/>
      <c r="D260" s="251"/>
      <c r="E260" s="252">
        <v>4240</v>
      </c>
      <c r="F260" s="267">
        <f t="shared" si="49"/>
        <v>2500</v>
      </c>
      <c r="G260" s="287">
        <v>2500</v>
      </c>
      <c r="H260" s="289"/>
      <c r="I260" s="288"/>
      <c r="J260" s="289"/>
      <c r="K260" s="288"/>
      <c r="L260" s="288"/>
    </row>
    <row r="261" spans="1:12" ht="12" hidden="1">
      <c r="A261" s="286"/>
      <c r="B261" s="265" t="s">
        <v>128</v>
      </c>
      <c r="C261" s="266"/>
      <c r="D261" s="251"/>
      <c r="E261" s="252">
        <v>4260</v>
      </c>
      <c r="F261" s="267">
        <f t="shared" si="49"/>
        <v>16200</v>
      </c>
      <c r="G261" s="287">
        <v>16200</v>
      </c>
      <c r="H261" s="289"/>
      <c r="I261" s="288"/>
      <c r="J261" s="289"/>
      <c r="K261" s="288"/>
      <c r="L261" s="288"/>
    </row>
    <row r="262" spans="1:12" ht="12" hidden="1">
      <c r="A262" s="286"/>
      <c r="B262" s="265"/>
      <c r="C262" s="266"/>
      <c r="D262" s="251"/>
      <c r="E262" s="252">
        <v>4270</v>
      </c>
      <c r="F262" s="267">
        <f t="shared" si="49"/>
        <v>15000</v>
      </c>
      <c r="G262" s="287">
        <v>15000</v>
      </c>
      <c r="H262" s="289"/>
      <c r="I262" s="288"/>
      <c r="J262" s="289"/>
      <c r="K262" s="288"/>
      <c r="L262" s="288"/>
    </row>
    <row r="263" spans="1:12" ht="12" hidden="1">
      <c r="A263" s="286"/>
      <c r="B263" s="265"/>
      <c r="C263" s="266"/>
      <c r="D263" s="251"/>
      <c r="E263" s="252">
        <v>4280</v>
      </c>
      <c r="F263" s="267">
        <f t="shared" si="49"/>
        <v>300</v>
      </c>
      <c r="G263" s="287">
        <v>300</v>
      </c>
      <c r="H263" s="289"/>
      <c r="I263" s="288"/>
      <c r="J263" s="289"/>
      <c r="K263" s="288"/>
      <c r="L263" s="288"/>
    </row>
    <row r="264" spans="1:12" ht="12" hidden="1">
      <c r="A264" s="286"/>
      <c r="B264" s="265" t="s">
        <v>120</v>
      </c>
      <c r="C264" s="266"/>
      <c r="D264" s="251"/>
      <c r="E264" s="252">
        <v>4300</v>
      </c>
      <c r="F264" s="267">
        <f t="shared" si="49"/>
        <v>6700</v>
      </c>
      <c r="G264" s="287">
        <v>6700</v>
      </c>
      <c r="H264" s="289"/>
      <c r="I264" s="288"/>
      <c r="J264" s="289"/>
      <c r="K264" s="288"/>
      <c r="L264" s="288"/>
    </row>
    <row r="265" spans="1:12" ht="24" hidden="1">
      <c r="A265" s="286"/>
      <c r="B265" s="265" t="s">
        <v>131</v>
      </c>
      <c r="C265" s="266"/>
      <c r="D265" s="251"/>
      <c r="E265" s="252">
        <v>4440</v>
      </c>
      <c r="F265" s="267">
        <f t="shared" si="49"/>
        <v>4882</v>
      </c>
      <c r="G265" s="287">
        <v>4882</v>
      </c>
      <c r="H265" s="289"/>
      <c r="I265" s="288"/>
      <c r="J265" s="289"/>
      <c r="K265" s="288"/>
      <c r="L265" s="288"/>
    </row>
    <row r="266" spans="1:12" ht="12" hidden="1">
      <c r="A266" s="286"/>
      <c r="B266" s="265"/>
      <c r="C266" s="266"/>
      <c r="D266" s="251"/>
      <c r="E266" s="252">
        <v>6060</v>
      </c>
      <c r="F266" s="267">
        <f t="shared" si="49"/>
        <v>6000</v>
      </c>
      <c r="G266" s="287"/>
      <c r="H266" s="289"/>
      <c r="I266" s="288"/>
      <c r="J266" s="289"/>
      <c r="K266" s="288"/>
      <c r="L266" s="288">
        <v>6000</v>
      </c>
    </row>
    <row r="267" spans="1:12" s="236" customFormat="1" ht="15" customHeight="1">
      <c r="A267" s="351"/>
      <c r="B267" s="328" t="s">
        <v>169</v>
      </c>
      <c r="C267" s="329"/>
      <c r="D267" s="272">
        <v>85446</v>
      </c>
      <c r="E267" s="273"/>
      <c r="F267" s="350">
        <f aca="true" t="shared" si="51" ref="F267:F348">SUM(G267+L267)</f>
        <v>800</v>
      </c>
      <c r="G267" s="352">
        <f aca="true" t="shared" si="52" ref="G267:L267">SUM(G268:G268)</f>
        <v>800</v>
      </c>
      <c r="H267" s="352">
        <f t="shared" si="52"/>
        <v>0</v>
      </c>
      <c r="I267" s="352">
        <f t="shared" si="52"/>
        <v>0</v>
      </c>
      <c r="J267" s="352">
        <f t="shared" si="52"/>
        <v>0</v>
      </c>
      <c r="K267" s="352">
        <f t="shared" si="52"/>
        <v>0</v>
      </c>
      <c r="L267" s="352">
        <f t="shared" si="52"/>
        <v>0</v>
      </c>
    </row>
    <row r="268" spans="1:12" ht="12" hidden="1">
      <c r="A268" s="291"/>
      <c r="B268" s="317"/>
      <c r="C268" s="271"/>
      <c r="D268" s="272"/>
      <c r="E268" s="273">
        <v>4300</v>
      </c>
      <c r="F268" s="274">
        <f t="shared" si="51"/>
        <v>800</v>
      </c>
      <c r="G268" s="292">
        <v>800</v>
      </c>
      <c r="H268" s="293"/>
      <c r="I268" s="294"/>
      <c r="J268" s="293"/>
      <c r="K268" s="294"/>
      <c r="L268" s="294"/>
    </row>
    <row r="269" spans="1:12" s="155" customFormat="1" ht="24">
      <c r="A269" s="207" t="s">
        <v>209</v>
      </c>
      <c r="B269" s="281" t="s">
        <v>157</v>
      </c>
      <c r="C269" s="266">
        <v>900</v>
      </c>
      <c r="D269" s="251"/>
      <c r="E269" s="282"/>
      <c r="F269" s="318">
        <f t="shared" si="51"/>
        <v>284703</v>
      </c>
      <c r="G269" s="319">
        <f aca="true" t="shared" si="53" ref="G269:L269">SUM(G270,G274,G277,G280,G285)</f>
        <v>164000</v>
      </c>
      <c r="H269" s="319">
        <f t="shared" si="53"/>
        <v>0</v>
      </c>
      <c r="I269" s="319">
        <f t="shared" si="53"/>
        <v>0</v>
      </c>
      <c r="J269" s="319">
        <f t="shared" si="53"/>
        <v>0</v>
      </c>
      <c r="K269" s="319">
        <f t="shared" si="53"/>
        <v>0</v>
      </c>
      <c r="L269" s="319">
        <f t="shared" si="53"/>
        <v>120703</v>
      </c>
    </row>
    <row r="270" spans="1:12" s="236" customFormat="1" ht="16.5" customHeight="1">
      <c r="A270" s="290"/>
      <c r="B270" s="261" t="s">
        <v>44</v>
      </c>
      <c r="C270" s="262"/>
      <c r="D270" s="251">
        <v>90001</v>
      </c>
      <c r="E270" s="252"/>
      <c r="F270" s="263">
        <f t="shared" si="51"/>
        <v>80703</v>
      </c>
      <c r="G270" s="235">
        <f aca="true" t="shared" si="54" ref="G270:L270">SUM(G271:G273)</f>
        <v>0</v>
      </c>
      <c r="H270" s="235">
        <f t="shared" si="54"/>
        <v>0</v>
      </c>
      <c r="I270" s="235">
        <f t="shared" si="54"/>
        <v>0</v>
      </c>
      <c r="J270" s="235">
        <f t="shared" si="54"/>
        <v>0</v>
      </c>
      <c r="K270" s="235">
        <f t="shared" si="54"/>
        <v>0</v>
      </c>
      <c r="L270" s="235">
        <f t="shared" si="54"/>
        <v>80703</v>
      </c>
    </row>
    <row r="271" spans="1:12" ht="15.75" customHeight="1" hidden="1">
      <c r="A271" s="286"/>
      <c r="B271" s="265" t="s">
        <v>128</v>
      </c>
      <c r="C271" s="266"/>
      <c r="D271" s="251"/>
      <c r="E271" s="252">
        <v>4260</v>
      </c>
      <c r="F271" s="267">
        <f t="shared" si="51"/>
        <v>0</v>
      </c>
      <c r="G271" s="287">
        <v>0</v>
      </c>
      <c r="H271" s="320"/>
      <c r="I271" s="287"/>
      <c r="J271" s="320"/>
      <c r="K271" s="287"/>
      <c r="L271" s="287"/>
    </row>
    <row r="272" spans="1:12" ht="15.75" customHeight="1" hidden="1">
      <c r="A272" s="286"/>
      <c r="B272" s="265" t="s">
        <v>120</v>
      </c>
      <c r="C272" s="266"/>
      <c r="D272" s="251"/>
      <c r="E272" s="252">
        <v>4300</v>
      </c>
      <c r="F272" s="267">
        <f t="shared" si="51"/>
        <v>0</v>
      </c>
      <c r="G272" s="287">
        <v>0</v>
      </c>
      <c r="H272" s="320"/>
      <c r="I272" s="287"/>
      <c r="J272" s="320"/>
      <c r="K272" s="287"/>
      <c r="L272" s="287"/>
    </row>
    <row r="273" spans="1:12" ht="24" hidden="1">
      <c r="A273" s="286"/>
      <c r="B273" s="265" t="s">
        <v>135</v>
      </c>
      <c r="C273" s="266"/>
      <c r="D273" s="251"/>
      <c r="E273" s="252">
        <v>6050</v>
      </c>
      <c r="F273" s="267">
        <f t="shared" si="51"/>
        <v>80703</v>
      </c>
      <c r="G273" s="287"/>
      <c r="H273" s="289"/>
      <c r="I273" s="288"/>
      <c r="J273" s="289"/>
      <c r="K273" s="288"/>
      <c r="L273" s="288">
        <v>80703</v>
      </c>
    </row>
    <row r="274" spans="1:12" s="236" customFormat="1" ht="12.75" customHeight="1">
      <c r="A274" s="290"/>
      <c r="B274" s="261" t="s">
        <v>241</v>
      </c>
      <c r="C274" s="262"/>
      <c r="D274" s="251">
        <v>90002</v>
      </c>
      <c r="E274" s="252"/>
      <c r="F274" s="263">
        <f aca="true" t="shared" si="55" ref="F274:F279">SUM(G274+L274)</f>
        <v>4000</v>
      </c>
      <c r="G274" s="235">
        <f aca="true" t="shared" si="56" ref="G274:L274">SUM(G275:G276)</f>
        <v>4000</v>
      </c>
      <c r="H274" s="235">
        <f t="shared" si="56"/>
        <v>0</v>
      </c>
      <c r="I274" s="235">
        <f t="shared" si="56"/>
        <v>0</v>
      </c>
      <c r="J274" s="235">
        <f t="shared" si="56"/>
        <v>0</v>
      </c>
      <c r="K274" s="235">
        <f t="shared" si="56"/>
        <v>0</v>
      </c>
      <c r="L274" s="235">
        <f t="shared" si="56"/>
        <v>0</v>
      </c>
    </row>
    <row r="275" spans="1:12" ht="15.75" customHeight="1" hidden="1">
      <c r="A275" s="286"/>
      <c r="B275" s="265" t="s">
        <v>119</v>
      </c>
      <c r="C275" s="266"/>
      <c r="D275" s="251"/>
      <c r="E275" s="252">
        <v>4210</v>
      </c>
      <c r="F275" s="267">
        <f t="shared" si="55"/>
        <v>2000</v>
      </c>
      <c r="G275" s="287">
        <v>2000</v>
      </c>
      <c r="H275" s="320"/>
      <c r="I275" s="287"/>
      <c r="J275" s="320"/>
      <c r="K275" s="287"/>
      <c r="L275" s="287"/>
    </row>
    <row r="276" spans="1:12" ht="15.75" customHeight="1" hidden="1">
      <c r="A276" s="286"/>
      <c r="B276" s="265" t="s">
        <v>120</v>
      </c>
      <c r="C276" s="266"/>
      <c r="D276" s="251"/>
      <c r="E276" s="252">
        <v>4300</v>
      </c>
      <c r="F276" s="267">
        <f t="shared" si="55"/>
        <v>2000</v>
      </c>
      <c r="G276" s="287">
        <v>2000</v>
      </c>
      <c r="H276" s="320"/>
      <c r="I276" s="287"/>
      <c r="J276" s="320"/>
      <c r="K276" s="287"/>
      <c r="L276" s="287"/>
    </row>
    <row r="277" spans="1:12" s="236" customFormat="1" ht="15" customHeight="1">
      <c r="A277" s="290"/>
      <c r="B277" s="261" t="s">
        <v>242</v>
      </c>
      <c r="C277" s="262"/>
      <c r="D277" s="251">
        <v>90003</v>
      </c>
      <c r="E277" s="252"/>
      <c r="F277" s="263">
        <f t="shared" si="55"/>
        <v>2000</v>
      </c>
      <c r="G277" s="235">
        <f aca="true" t="shared" si="57" ref="G277:L277">SUM(G278:G279)</f>
        <v>2000</v>
      </c>
      <c r="H277" s="235">
        <f t="shared" si="57"/>
        <v>0</v>
      </c>
      <c r="I277" s="235">
        <f t="shared" si="57"/>
        <v>0</v>
      </c>
      <c r="J277" s="235">
        <f t="shared" si="57"/>
        <v>0</v>
      </c>
      <c r="K277" s="235">
        <f t="shared" si="57"/>
        <v>0</v>
      </c>
      <c r="L277" s="235">
        <f t="shared" si="57"/>
        <v>0</v>
      </c>
    </row>
    <row r="278" spans="1:12" ht="15.75" customHeight="1" hidden="1">
      <c r="A278" s="286"/>
      <c r="B278" s="265" t="s">
        <v>120</v>
      </c>
      <c r="C278" s="266"/>
      <c r="D278" s="251"/>
      <c r="E278" s="252">
        <v>4300</v>
      </c>
      <c r="F278" s="267">
        <f>SUM(G278+L278)</f>
        <v>2000</v>
      </c>
      <c r="G278" s="287">
        <v>2000</v>
      </c>
      <c r="H278" s="320"/>
      <c r="I278" s="287"/>
      <c r="J278" s="320"/>
      <c r="K278" s="287"/>
      <c r="L278" s="287"/>
    </row>
    <row r="279" spans="1:12" ht="15.75" customHeight="1" hidden="1">
      <c r="A279" s="286"/>
      <c r="B279" s="265" t="s">
        <v>132</v>
      </c>
      <c r="C279" s="266"/>
      <c r="D279" s="251"/>
      <c r="E279" s="252">
        <v>4530</v>
      </c>
      <c r="F279" s="267">
        <f t="shared" si="55"/>
        <v>0</v>
      </c>
      <c r="G279" s="287">
        <v>0</v>
      </c>
      <c r="H279" s="320"/>
      <c r="I279" s="287"/>
      <c r="J279" s="320"/>
      <c r="K279" s="287"/>
      <c r="L279" s="287"/>
    </row>
    <row r="280" spans="1:12" s="236" customFormat="1" ht="12">
      <c r="A280" s="290"/>
      <c r="B280" s="261" t="s">
        <v>198</v>
      </c>
      <c r="C280" s="262"/>
      <c r="D280" s="251">
        <v>90015</v>
      </c>
      <c r="E280" s="252"/>
      <c r="F280" s="263">
        <f t="shared" si="51"/>
        <v>195000</v>
      </c>
      <c r="G280" s="235">
        <f aca="true" t="shared" si="58" ref="G280:L280">SUM(G281:G284)</f>
        <v>155000</v>
      </c>
      <c r="H280" s="235">
        <f t="shared" si="58"/>
        <v>0</v>
      </c>
      <c r="I280" s="235">
        <f t="shared" si="58"/>
        <v>0</v>
      </c>
      <c r="J280" s="235">
        <f t="shared" si="58"/>
        <v>0</v>
      </c>
      <c r="K280" s="235">
        <f t="shared" si="58"/>
        <v>0</v>
      </c>
      <c r="L280" s="235">
        <f t="shared" si="58"/>
        <v>40000</v>
      </c>
    </row>
    <row r="281" spans="1:12" ht="12" hidden="1">
      <c r="A281" s="286"/>
      <c r="B281" s="265" t="s">
        <v>119</v>
      </c>
      <c r="C281" s="266"/>
      <c r="D281" s="251"/>
      <c r="E281" s="252">
        <v>4210</v>
      </c>
      <c r="F281" s="263">
        <f t="shared" si="51"/>
        <v>10000</v>
      </c>
      <c r="G281" s="287">
        <v>10000</v>
      </c>
      <c r="H281" s="320"/>
      <c r="I281" s="287"/>
      <c r="J281" s="320"/>
      <c r="K281" s="287"/>
      <c r="L281" s="287"/>
    </row>
    <row r="282" spans="1:12" ht="16.5" customHeight="1" hidden="1">
      <c r="A282" s="286"/>
      <c r="B282" s="265" t="s">
        <v>128</v>
      </c>
      <c r="C282" s="266"/>
      <c r="D282" s="251"/>
      <c r="E282" s="252">
        <v>4260</v>
      </c>
      <c r="F282" s="267">
        <f t="shared" si="51"/>
        <v>130000</v>
      </c>
      <c r="G282" s="287">
        <v>130000</v>
      </c>
      <c r="H282" s="289"/>
      <c r="I282" s="288"/>
      <c r="J282" s="289"/>
      <c r="K282" s="288"/>
      <c r="L282" s="288"/>
    </row>
    <row r="283" spans="1:12" ht="12" hidden="1">
      <c r="A283" s="286"/>
      <c r="B283" s="265" t="s">
        <v>120</v>
      </c>
      <c r="C283" s="266"/>
      <c r="D283" s="251"/>
      <c r="E283" s="252">
        <v>4300</v>
      </c>
      <c r="F283" s="267">
        <f t="shared" si="51"/>
        <v>15000</v>
      </c>
      <c r="G283" s="287">
        <v>15000</v>
      </c>
      <c r="H283" s="289"/>
      <c r="I283" s="288"/>
      <c r="J283" s="289"/>
      <c r="K283" s="288"/>
      <c r="L283" s="288"/>
    </row>
    <row r="284" spans="1:12" ht="24" hidden="1">
      <c r="A284" s="286"/>
      <c r="B284" s="265" t="s">
        <v>135</v>
      </c>
      <c r="C284" s="266"/>
      <c r="D284" s="251"/>
      <c r="E284" s="252">
        <v>6050</v>
      </c>
      <c r="F284" s="267">
        <f t="shared" si="51"/>
        <v>40000</v>
      </c>
      <c r="G284" s="287"/>
      <c r="H284" s="289"/>
      <c r="I284" s="288"/>
      <c r="J284" s="289"/>
      <c r="K284" s="288"/>
      <c r="L284" s="288">
        <v>40000</v>
      </c>
    </row>
    <row r="285" spans="1:12" s="236" customFormat="1" ht="12">
      <c r="A285" s="290"/>
      <c r="B285" s="261" t="s">
        <v>104</v>
      </c>
      <c r="C285" s="262"/>
      <c r="D285" s="251">
        <v>90095</v>
      </c>
      <c r="E285" s="252"/>
      <c r="F285" s="263">
        <f t="shared" si="51"/>
        <v>3000</v>
      </c>
      <c r="G285" s="235">
        <f aca="true" t="shared" si="59" ref="G285:L285">SUM(G286:G286)</f>
        <v>3000</v>
      </c>
      <c r="H285" s="235">
        <f t="shared" si="59"/>
        <v>0</v>
      </c>
      <c r="I285" s="235">
        <f t="shared" si="59"/>
        <v>0</v>
      </c>
      <c r="J285" s="235">
        <f t="shared" si="59"/>
        <v>0</v>
      </c>
      <c r="K285" s="235">
        <f t="shared" si="59"/>
        <v>0</v>
      </c>
      <c r="L285" s="235">
        <f t="shared" si="59"/>
        <v>0</v>
      </c>
    </row>
    <row r="286" spans="1:12" ht="12" hidden="1">
      <c r="A286" s="286"/>
      <c r="B286" s="265" t="s">
        <v>119</v>
      </c>
      <c r="C286" s="266"/>
      <c r="D286" s="251"/>
      <c r="E286" s="252">
        <v>4210</v>
      </c>
      <c r="F286" s="267">
        <f t="shared" si="51"/>
        <v>3000</v>
      </c>
      <c r="G286" s="287">
        <v>3000</v>
      </c>
      <c r="H286" s="289"/>
      <c r="I286" s="288"/>
      <c r="J286" s="289"/>
      <c r="K286" s="288"/>
      <c r="L286" s="288"/>
    </row>
    <row r="287" spans="1:12" s="155" customFormat="1" ht="24">
      <c r="A287" s="206" t="s">
        <v>210</v>
      </c>
      <c r="B287" s="253" t="s">
        <v>158</v>
      </c>
      <c r="C287" s="254">
        <v>921</v>
      </c>
      <c r="D287" s="278"/>
      <c r="E287" s="256"/>
      <c r="F287" s="257">
        <f t="shared" si="51"/>
        <v>64147</v>
      </c>
      <c r="G287" s="227">
        <f aca="true" t="shared" si="60" ref="G287:L287">SUM(G288,G292,G296,G301)</f>
        <v>64147</v>
      </c>
      <c r="H287" s="227">
        <f t="shared" si="60"/>
        <v>447</v>
      </c>
      <c r="I287" s="227">
        <f t="shared" si="60"/>
        <v>39000</v>
      </c>
      <c r="J287" s="227">
        <f t="shared" si="60"/>
        <v>0</v>
      </c>
      <c r="K287" s="227">
        <f t="shared" si="60"/>
        <v>0</v>
      </c>
      <c r="L287" s="227">
        <f t="shared" si="60"/>
        <v>0</v>
      </c>
    </row>
    <row r="288" spans="1:12" s="236" customFormat="1" ht="14.25" customHeight="1">
      <c r="A288" s="290"/>
      <c r="B288" s="261" t="s">
        <v>159</v>
      </c>
      <c r="C288" s="262"/>
      <c r="D288" s="251">
        <v>92105</v>
      </c>
      <c r="E288" s="252"/>
      <c r="F288" s="263">
        <f t="shared" si="51"/>
        <v>6000</v>
      </c>
      <c r="G288" s="235">
        <f aca="true" t="shared" si="61" ref="G288:L288">SUM(G289:G291)</f>
        <v>6000</v>
      </c>
      <c r="H288" s="235">
        <f t="shared" si="61"/>
        <v>0</v>
      </c>
      <c r="I288" s="235">
        <f t="shared" si="61"/>
        <v>4000</v>
      </c>
      <c r="J288" s="235">
        <f t="shared" si="61"/>
        <v>0</v>
      </c>
      <c r="K288" s="235">
        <f t="shared" si="61"/>
        <v>0</v>
      </c>
      <c r="L288" s="235">
        <f t="shared" si="61"/>
        <v>0</v>
      </c>
    </row>
    <row r="289" spans="1:12" s="236" customFormat="1" ht="27.75" customHeight="1" hidden="1">
      <c r="A289" s="290"/>
      <c r="B289" s="261"/>
      <c r="C289" s="262"/>
      <c r="D289" s="251"/>
      <c r="E289" s="252">
        <v>2820</v>
      </c>
      <c r="F289" s="263">
        <f t="shared" si="51"/>
        <v>4000</v>
      </c>
      <c r="G289" s="235">
        <v>4000</v>
      </c>
      <c r="H289" s="311"/>
      <c r="I289" s="235">
        <v>4000</v>
      </c>
      <c r="J289" s="311"/>
      <c r="K289" s="235"/>
      <c r="L289" s="235"/>
    </row>
    <row r="290" spans="1:12" ht="12" hidden="1">
      <c r="A290" s="286"/>
      <c r="B290" s="265" t="s">
        <v>119</v>
      </c>
      <c r="C290" s="266"/>
      <c r="D290" s="251"/>
      <c r="E290" s="252">
        <v>4210</v>
      </c>
      <c r="F290" s="267">
        <f t="shared" si="51"/>
        <v>1000</v>
      </c>
      <c r="G290" s="287">
        <v>1000</v>
      </c>
      <c r="H290" s="289"/>
      <c r="I290" s="288"/>
      <c r="J290" s="289"/>
      <c r="K290" s="288"/>
      <c r="L290" s="288"/>
    </row>
    <row r="291" spans="1:12" ht="12" hidden="1">
      <c r="A291" s="286"/>
      <c r="B291" s="265" t="s">
        <v>120</v>
      </c>
      <c r="C291" s="266"/>
      <c r="D291" s="251"/>
      <c r="E291" s="252">
        <v>4300</v>
      </c>
      <c r="F291" s="267">
        <f t="shared" si="51"/>
        <v>1000</v>
      </c>
      <c r="G291" s="287">
        <v>1000</v>
      </c>
      <c r="H291" s="289"/>
      <c r="I291" s="288"/>
      <c r="J291" s="289"/>
      <c r="K291" s="288"/>
      <c r="L291" s="288"/>
    </row>
    <row r="292" spans="1:12" s="236" customFormat="1" ht="12.75" customHeight="1">
      <c r="A292" s="290"/>
      <c r="B292" s="261" t="s">
        <v>160</v>
      </c>
      <c r="C292" s="262"/>
      <c r="D292" s="251">
        <v>92109</v>
      </c>
      <c r="E292" s="252"/>
      <c r="F292" s="263">
        <f t="shared" si="51"/>
        <v>22700</v>
      </c>
      <c r="G292" s="235">
        <v>22700</v>
      </c>
      <c r="H292" s="235">
        <f>SUM(H293:H295)</f>
        <v>0</v>
      </c>
      <c r="I292" s="235">
        <f>SUM(I293:I295)</f>
        <v>0</v>
      </c>
      <c r="J292" s="235">
        <f>SUM(J293:J295)</f>
        <v>0</v>
      </c>
      <c r="K292" s="235">
        <f>SUM(K293:K295)</f>
        <v>0</v>
      </c>
      <c r="L292" s="235">
        <f>SUM(L293:L295)</f>
        <v>0</v>
      </c>
    </row>
    <row r="293" spans="1:12" ht="12" hidden="1">
      <c r="A293" s="286"/>
      <c r="B293" s="265" t="s">
        <v>119</v>
      </c>
      <c r="C293" s="266"/>
      <c r="D293" s="251"/>
      <c r="E293" s="252">
        <v>4210</v>
      </c>
      <c r="F293" s="267">
        <f t="shared" si="51"/>
        <v>1200</v>
      </c>
      <c r="G293" s="287">
        <v>1200</v>
      </c>
      <c r="H293" s="289"/>
      <c r="I293" s="288"/>
      <c r="J293" s="289"/>
      <c r="K293" s="288"/>
      <c r="L293" s="288"/>
    </row>
    <row r="294" spans="1:12" ht="12" hidden="1">
      <c r="A294" s="286"/>
      <c r="B294" s="265" t="s">
        <v>128</v>
      </c>
      <c r="C294" s="266"/>
      <c r="D294" s="251"/>
      <c r="E294" s="252">
        <v>4260</v>
      </c>
      <c r="F294" s="267">
        <f t="shared" si="51"/>
        <v>1500</v>
      </c>
      <c r="G294" s="287">
        <v>1500</v>
      </c>
      <c r="H294" s="289"/>
      <c r="I294" s="288"/>
      <c r="J294" s="289"/>
      <c r="K294" s="288"/>
      <c r="L294" s="288"/>
    </row>
    <row r="295" spans="1:12" ht="12" hidden="1">
      <c r="A295" s="286"/>
      <c r="B295" s="265" t="s">
        <v>120</v>
      </c>
      <c r="C295" s="266"/>
      <c r="D295" s="251"/>
      <c r="E295" s="252">
        <v>4300</v>
      </c>
      <c r="F295" s="267">
        <f t="shared" si="51"/>
        <v>20000</v>
      </c>
      <c r="G295" s="287">
        <v>20000</v>
      </c>
      <c r="H295" s="289"/>
      <c r="I295" s="288"/>
      <c r="J295" s="289"/>
      <c r="K295" s="288"/>
      <c r="L295" s="288"/>
    </row>
    <row r="296" spans="1:12" s="236" customFormat="1" ht="12">
      <c r="A296" s="290"/>
      <c r="B296" s="261" t="s">
        <v>161</v>
      </c>
      <c r="C296" s="262"/>
      <c r="D296" s="251">
        <v>92116</v>
      </c>
      <c r="E296" s="252"/>
      <c r="F296" s="263">
        <f t="shared" si="51"/>
        <v>35447</v>
      </c>
      <c r="G296" s="235">
        <f aca="true" t="shared" si="62" ref="G296:L296">SUM(G297:G300)</f>
        <v>35447</v>
      </c>
      <c r="H296" s="235">
        <f t="shared" si="62"/>
        <v>447</v>
      </c>
      <c r="I296" s="235">
        <f t="shared" si="62"/>
        <v>35000</v>
      </c>
      <c r="J296" s="235">
        <f t="shared" si="62"/>
        <v>0</v>
      </c>
      <c r="K296" s="235">
        <f t="shared" si="62"/>
        <v>0</v>
      </c>
      <c r="L296" s="235">
        <f t="shared" si="62"/>
        <v>0</v>
      </c>
    </row>
    <row r="297" spans="1:12" s="236" customFormat="1" ht="12" hidden="1">
      <c r="A297" s="290"/>
      <c r="B297" s="261"/>
      <c r="C297" s="262"/>
      <c r="D297" s="251"/>
      <c r="E297" s="252">
        <v>4040</v>
      </c>
      <c r="F297" s="267">
        <f t="shared" si="51"/>
        <v>373</v>
      </c>
      <c r="G297" s="311">
        <v>373</v>
      </c>
      <c r="H297" s="311">
        <v>373</v>
      </c>
      <c r="I297" s="235"/>
      <c r="J297" s="311"/>
      <c r="K297" s="235"/>
      <c r="L297" s="235"/>
    </row>
    <row r="298" spans="1:12" s="236" customFormat="1" ht="12" hidden="1">
      <c r="A298" s="290"/>
      <c r="B298" s="261"/>
      <c r="C298" s="262"/>
      <c r="D298" s="251"/>
      <c r="E298" s="252">
        <v>4110</v>
      </c>
      <c r="F298" s="267">
        <f t="shared" si="51"/>
        <v>65</v>
      </c>
      <c r="G298" s="311">
        <v>65</v>
      </c>
      <c r="H298" s="311">
        <v>65</v>
      </c>
      <c r="I298" s="235"/>
      <c r="J298" s="311"/>
      <c r="K298" s="235"/>
      <c r="L298" s="235"/>
    </row>
    <row r="299" spans="1:12" s="236" customFormat="1" ht="12" hidden="1">
      <c r="A299" s="290"/>
      <c r="B299" s="261"/>
      <c r="C299" s="262"/>
      <c r="D299" s="251"/>
      <c r="E299" s="252">
        <v>4120</v>
      </c>
      <c r="F299" s="267">
        <f t="shared" si="51"/>
        <v>9</v>
      </c>
      <c r="G299" s="311">
        <v>9</v>
      </c>
      <c r="H299" s="311">
        <v>9</v>
      </c>
      <c r="I299" s="235"/>
      <c r="J299" s="311"/>
      <c r="K299" s="235"/>
      <c r="L299" s="235"/>
    </row>
    <row r="300" spans="1:12" ht="12" hidden="1">
      <c r="A300" s="286"/>
      <c r="B300" s="265" t="s">
        <v>295</v>
      </c>
      <c r="C300" s="266"/>
      <c r="D300" s="251"/>
      <c r="E300" s="252">
        <v>2480</v>
      </c>
      <c r="F300" s="267">
        <f t="shared" si="51"/>
        <v>35000</v>
      </c>
      <c r="G300" s="287">
        <v>35000</v>
      </c>
      <c r="H300" s="289"/>
      <c r="I300" s="288">
        <v>35000</v>
      </c>
      <c r="J300" s="289"/>
      <c r="K300" s="288"/>
      <c r="L300" s="288"/>
    </row>
    <row r="301" spans="1:12" ht="12" hidden="1">
      <c r="A301" s="286"/>
      <c r="B301" s="265" t="s">
        <v>104</v>
      </c>
      <c r="C301" s="266"/>
      <c r="D301" s="251">
        <v>92195</v>
      </c>
      <c r="E301" s="252"/>
      <c r="F301" s="267">
        <v>0</v>
      </c>
      <c r="G301" s="287">
        <v>0</v>
      </c>
      <c r="H301" s="289"/>
      <c r="I301" s="288"/>
      <c r="J301" s="289"/>
      <c r="K301" s="288"/>
      <c r="L301" s="288"/>
    </row>
    <row r="302" spans="1:12" s="155" customFormat="1" ht="12">
      <c r="A302" s="206" t="s">
        <v>383</v>
      </c>
      <c r="B302" s="253" t="s">
        <v>162</v>
      </c>
      <c r="C302" s="254">
        <v>926</v>
      </c>
      <c r="D302" s="255"/>
      <c r="E302" s="256"/>
      <c r="F302" s="257">
        <f t="shared" si="51"/>
        <v>19500</v>
      </c>
      <c r="G302" s="227">
        <f aca="true" t="shared" si="63" ref="G302:L302">SUM(G303:G303)</f>
        <v>19500</v>
      </c>
      <c r="H302" s="227">
        <f t="shared" si="63"/>
        <v>0</v>
      </c>
      <c r="I302" s="227">
        <f t="shared" si="63"/>
        <v>12000</v>
      </c>
      <c r="J302" s="227">
        <f t="shared" si="63"/>
        <v>0</v>
      </c>
      <c r="K302" s="227">
        <f t="shared" si="63"/>
        <v>0</v>
      </c>
      <c r="L302" s="227">
        <f t="shared" si="63"/>
        <v>0</v>
      </c>
    </row>
    <row r="303" spans="1:12" s="236" customFormat="1" ht="12.75" customHeight="1">
      <c r="A303" s="290"/>
      <c r="B303" s="261" t="s">
        <v>46</v>
      </c>
      <c r="C303" s="262"/>
      <c r="D303" s="251">
        <v>92605</v>
      </c>
      <c r="E303" s="252"/>
      <c r="F303" s="263">
        <f t="shared" si="51"/>
        <v>19500</v>
      </c>
      <c r="G303" s="235">
        <f aca="true" t="shared" si="64" ref="G303:L303">SUM(G304:G308)</f>
        <v>19500</v>
      </c>
      <c r="H303" s="235">
        <f t="shared" si="64"/>
        <v>0</v>
      </c>
      <c r="I303" s="235">
        <f t="shared" si="64"/>
        <v>12000</v>
      </c>
      <c r="J303" s="235">
        <f t="shared" si="64"/>
        <v>0</v>
      </c>
      <c r="K303" s="235">
        <f t="shared" si="64"/>
        <v>0</v>
      </c>
      <c r="L303" s="235">
        <f t="shared" si="64"/>
        <v>0</v>
      </c>
    </row>
    <row r="304" spans="1:12" s="236" customFormat="1" ht="12" hidden="1">
      <c r="A304" s="290"/>
      <c r="B304" s="261"/>
      <c r="C304" s="262"/>
      <c r="D304" s="251"/>
      <c r="E304" s="252">
        <v>2820</v>
      </c>
      <c r="F304" s="267">
        <f t="shared" si="51"/>
        <v>12000</v>
      </c>
      <c r="G304" s="235">
        <v>12000</v>
      </c>
      <c r="H304" s="311"/>
      <c r="I304" s="235">
        <v>12000</v>
      </c>
      <c r="J304" s="311"/>
      <c r="K304" s="235"/>
      <c r="L304" s="235"/>
    </row>
    <row r="305" spans="1:12" ht="12" hidden="1">
      <c r="A305" s="286"/>
      <c r="B305" s="265" t="s">
        <v>119</v>
      </c>
      <c r="C305" s="266"/>
      <c r="D305" s="251"/>
      <c r="E305" s="252">
        <v>4210</v>
      </c>
      <c r="F305" s="267">
        <f t="shared" si="51"/>
        <v>5000</v>
      </c>
      <c r="G305" s="287">
        <v>5000</v>
      </c>
      <c r="H305" s="289"/>
      <c r="I305" s="288"/>
      <c r="J305" s="289"/>
      <c r="K305" s="288"/>
      <c r="L305" s="288"/>
    </row>
    <row r="306" spans="1:12" ht="12" hidden="1">
      <c r="A306" s="286"/>
      <c r="B306" s="265" t="s">
        <v>120</v>
      </c>
      <c r="C306" s="266"/>
      <c r="D306" s="251"/>
      <c r="E306" s="252">
        <v>4300</v>
      </c>
      <c r="F306" s="267">
        <f t="shared" si="51"/>
        <v>1000</v>
      </c>
      <c r="G306" s="287">
        <v>1000</v>
      </c>
      <c r="H306" s="289"/>
      <c r="I306" s="288"/>
      <c r="J306" s="289"/>
      <c r="K306" s="288"/>
      <c r="L306" s="288"/>
    </row>
    <row r="307" spans="1:12" ht="12" hidden="1">
      <c r="A307" s="286"/>
      <c r="B307" s="265"/>
      <c r="C307" s="266"/>
      <c r="D307" s="251"/>
      <c r="E307" s="252">
        <v>4410</v>
      </c>
      <c r="F307" s="267">
        <f t="shared" si="51"/>
        <v>500</v>
      </c>
      <c r="G307" s="287">
        <v>500</v>
      </c>
      <c r="H307" s="289"/>
      <c r="I307" s="288"/>
      <c r="J307" s="289"/>
      <c r="K307" s="288"/>
      <c r="L307" s="288"/>
    </row>
    <row r="308" spans="1:12" ht="12" hidden="1">
      <c r="A308" s="286"/>
      <c r="B308" s="270" t="s">
        <v>121</v>
      </c>
      <c r="C308" s="271"/>
      <c r="D308" s="272"/>
      <c r="E308" s="273">
        <v>4430</v>
      </c>
      <c r="F308" s="267">
        <f t="shared" si="51"/>
        <v>1000</v>
      </c>
      <c r="G308" s="292">
        <v>1000</v>
      </c>
      <c r="H308" s="293"/>
      <c r="I308" s="294"/>
      <c r="J308" s="293"/>
      <c r="K308" s="294"/>
      <c r="L308" s="294"/>
    </row>
    <row r="309" spans="1:12" s="155" customFormat="1" ht="23.25" customHeight="1">
      <c r="A309" s="217" t="s">
        <v>164</v>
      </c>
      <c r="B309" s="478" t="s">
        <v>165</v>
      </c>
      <c r="C309" s="479"/>
      <c r="D309" s="479"/>
      <c r="E309" s="479"/>
      <c r="F309" s="321">
        <f t="shared" si="51"/>
        <v>1747551</v>
      </c>
      <c r="G309" s="322">
        <f aca="true" t="shared" si="65" ref="G309:L309">SUM(G310,G323,G333)</f>
        <v>1747551</v>
      </c>
      <c r="H309" s="322">
        <f t="shared" si="65"/>
        <v>81833</v>
      </c>
      <c r="I309" s="322">
        <f t="shared" si="65"/>
        <v>0</v>
      </c>
      <c r="J309" s="322">
        <f t="shared" si="65"/>
        <v>0</v>
      </c>
      <c r="K309" s="322">
        <f t="shared" si="65"/>
        <v>0</v>
      </c>
      <c r="L309" s="322">
        <f t="shared" si="65"/>
        <v>0</v>
      </c>
    </row>
    <row r="310" spans="1:12" s="155" customFormat="1" ht="12">
      <c r="A310" s="205" t="s">
        <v>15</v>
      </c>
      <c r="B310" s="253" t="s">
        <v>138</v>
      </c>
      <c r="C310" s="254">
        <v>750</v>
      </c>
      <c r="D310" s="278"/>
      <c r="E310" s="256"/>
      <c r="F310" s="257">
        <f t="shared" si="51"/>
        <v>39510</v>
      </c>
      <c r="G310" s="258">
        <f aca="true" t="shared" si="66" ref="G310:L310">SUM(G311)</f>
        <v>39510</v>
      </c>
      <c r="H310" s="258">
        <f t="shared" si="66"/>
        <v>13500</v>
      </c>
      <c r="I310" s="258">
        <f t="shared" si="66"/>
        <v>0</v>
      </c>
      <c r="J310" s="258">
        <f t="shared" si="66"/>
        <v>0</v>
      </c>
      <c r="K310" s="258">
        <f t="shared" si="66"/>
        <v>0</v>
      </c>
      <c r="L310" s="258">
        <f t="shared" si="66"/>
        <v>0</v>
      </c>
    </row>
    <row r="311" spans="1:12" s="236" customFormat="1" ht="12">
      <c r="A311" s="228"/>
      <c r="B311" s="261" t="s">
        <v>139</v>
      </c>
      <c r="C311" s="262"/>
      <c r="D311" s="251">
        <v>75011</v>
      </c>
      <c r="E311" s="252"/>
      <c r="F311" s="263">
        <f t="shared" si="51"/>
        <v>39510</v>
      </c>
      <c r="G311" s="264">
        <f>SUM(G312:G322)</f>
        <v>39510</v>
      </c>
      <c r="H311" s="264">
        <f>SUM(H312:H322)</f>
        <v>13500</v>
      </c>
      <c r="I311" s="264">
        <f>SUM(I316:I322)</f>
        <v>0</v>
      </c>
      <c r="J311" s="264">
        <f>SUM(J316:J322)</f>
        <v>0</v>
      </c>
      <c r="K311" s="264">
        <f>SUM(K316:K322)</f>
        <v>0</v>
      </c>
      <c r="L311" s="264">
        <f>SUM(L316:L322)</f>
        <v>0</v>
      </c>
    </row>
    <row r="312" spans="1:12" s="236" customFormat="1" ht="12" hidden="1">
      <c r="A312" s="228"/>
      <c r="B312" s="261"/>
      <c r="C312" s="262"/>
      <c r="D312" s="251"/>
      <c r="E312" s="252">
        <v>4010</v>
      </c>
      <c r="F312" s="323">
        <f t="shared" si="51"/>
        <v>10000</v>
      </c>
      <c r="G312" s="324">
        <v>10000</v>
      </c>
      <c r="H312" s="324">
        <v>10000</v>
      </c>
      <c r="I312" s="264"/>
      <c r="J312" s="279"/>
      <c r="K312" s="264"/>
      <c r="L312" s="264"/>
    </row>
    <row r="313" spans="1:12" s="236" customFormat="1" ht="12" hidden="1">
      <c r="A313" s="228"/>
      <c r="B313" s="261"/>
      <c r="C313" s="262"/>
      <c r="D313" s="251"/>
      <c r="E313" s="252">
        <v>4040</v>
      </c>
      <c r="F313" s="323">
        <f t="shared" si="51"/>
        <v>1000</v>
      </c>
      <c r="G313" s="324">
        <v>1000</v>
      </c>
      <c r="H313" s="324">
        <v>1000</v>
      </c>
      <c r="I313" s="264"/>
      <c r="J313" s="279"/>
      <c r="K313" s="264"/>
      <c r="L313" s="264"/>
    </row>
    <row r="314" spans="1:12" s="236" customFormat="1" ht="12" hidden="1">
      <c r="A314" s="228"/>
      <c r="B314" s="261"/>
      <c r="C314" s="262"/>
      <c r="D314" s="251"/>
      <c r="E314" s="252">
        <v>4110</v>
      </c>
      <c r="F314" s="323">
        <f t="shared" si="51"/>
        <v>2000</v>
      </c>
      <c r="G314" s="324">
        <v>2000</v>
      </c>
      <c r="H314" s="324">
        <v>2000</v>
      </c>
      <c r="I314" s="264"/>
      <c r="J314" s="279"/>
      <c r="K314" s="264"/>
      <c r="L314" s="264"/>
    </row>
    <row r="315" spans="1:12" s="236" customFormat="1" ht="12" hidden="1">
      <c r="A315" s="228"/>
      <c r="B315" s="261"/>
      <c r="C315" s="262"/>
      <c r="D315" s="251"/>
      <c r="E315" s="252">
        <v>4120</v>
      </c>
      <c r="F315" s="323">
        <f t="shared" si="51"/>
        <v>500</v>
      </c>
      <c r="G315" s="324">
        <v>500</v>
      </c>
      <c r="H315" s="324">
        <v>500</v>
      </c>
      <c r="I315" s="264"/>
      <c r="J315" s="279"/>
      <c r="K315" s="264"/>
      <c r="L315" s="264"/>
    </row>
    <row r="316" spans="1:12" ht="12" hidden="1">
      <c r="A316" s="241"/>
      <c r="B316" s="265" t="s">
        <v>119</v>
      </c>
      <c r="C316" s="266"/>
      <c r="D316" s="251"/>
      <c r="E316" s="252">
        <v>4210</v>
      </c>
      <c r="F316" s="267">
        <f t="shared" si="51"/>
        <v>9000</v>
      </c>
      <c r="G316" s="268">
        <v>9000</v>
      </c>
      <c r="H316" s="269"/>
      <c r="I316" s="247"/>
      <c r="J316" s="269"/>
      <c r="K316" s="247"/>
      <c r="L316" s="247"/>
    </row>
    <row r="317" spans="1:12" ht="12" hidden="1">
      <c r="A317" s="241"/>
      <c r="B317" s="265" t="s">
        <v>128</v>
      </c>
      <c r="C317" s="266"/>
      <c r="D317" s="251"/>
      <c r="E317" s="252">
        <v>4260</v>
      </c>
      <c r="F317" s="267">
        <f t="shared" si="51"/>
        <v>2000</v>
      </c>
      <c r="G317" s="268">
        <v>2000</v>
      </c>
      <c r="H317" s="269"/>
      <c r="I317" s="247"/>
      <c r="J317" s="269"/>
      <c r="K317" s="247"/>
      <c r="L317" s="247"/>
    </row>
    <row r="318" spans="1:12" ht="12" hidden="1">
      <c r="A318" s="241"/>
      <c r="B318" s="265" t="s">
        <v>129</v>
      </c>
      <c r="C318" s="266"/>
      <c r="D318" s="251"/>
      <c r="E318" s="252">
        <v>4270</v>
      </c>
      <c r="F318" s="267">
        <f t="shared" si="51"/>
        <v>1000</v>
      </c>
      <c r="G318" s="268">
        <v>1000</v>
      </c>
      <c r="H318" s="269"/>
      <c r="I318" s="247"/>
      <c r="J318" s="269"/>
      <c r="K318" s="247"/>
      <c r="L318" s="247"/>
    </row>
    <row r="319" spans="1:12" ht="12" hidden="1">
      <c r="A319" s="241"/>
      <c r="B319" s="265" t="s">
        <v>120</v>
      </c>
      <c r="C319" s="266"/>
      <c r="D319" s="251"/>
      <c r="E319" s="252">
        <v>4300</v>
      </c>
      <c r="F319" s="267">
        <f t="shared" si="51"/>
        <v>9710</v>
      </c>
      <c r="G319" s="268">
        <v>9710</v>
      </c>
      <c r="H319" s="269"/>
      <c r="I319" s="247"/>
      <c r="J319" s="269"/>
      <c r="K319" s="247"/>
      <c r="L319" s="247"/>
    </row>
    <row r="320" spans="1:12" ht="12" hidden="1">
      <c r="A320" s="241"/>
      <c r="B320" s="265"/>
      <c r="C320" s="266"/>
      <c r="D320" s="251"/>
      <c r="E320" s="252">
        <v>4350</v>
      </c>
      <c r="F320" s="267">
        <f t="shared" si="51"/>
        <v>3000</v>
      </c>
      <c r="G320" s="268">
        <v>3000</v>
      </c>
      <c r="H320" s="269"/>
      <c r="I320" s="247"/>
      <c r="J320" s="269"/>
      <c r="K320" s="247"/>
      <c r="L320" s="247"/>
    </row>
    <row r="321" spans="1:12" ht="12" hidden="1">
      <c r="A321" s="241"/>
      <c r="B321" s="265" t="s">
        <v>130</v>
      </c>
      <c r="C321" s="266"/>
      <c r="D321" s="251"/>
      <c r="E321" s="252">
        <v>4410</v>
      </c>
      <c r="F321" s="267">
        <f t="shared" si="51"/>
        <v>300</v>
      </c>
      <c r="G321" s="268">
        <v>300</v>
      </c>
      <c r="H321" s="269"/>
      <c r="I321" s="247"/>
      <c r="J321" s="269"/>
      <c r="K321" s="247"/>
      <c r="L321" s="247"/>
    </row>
    <row r="322" spans="1:12" ht="12" hidden="1">
      <c r="A322" s="241"/>
      <c r="B322" s="265" t="s">
        <v>121</v>
      </c>
      <c r="C322" s="266"/>
      <c r="D322" s="251"/>
      <c r="E322" s="252">
        <v>4430</v>
      </c>
      <c r="F322" s="267">
        <f t="shared" si="51"/>
        <v>1000</v>
      </c>
      <c r="G322" s="268">
        <v>1000</v>
      </c>
      <c r="H322" s="269"/>
      <c r="I322" s="247"/>
      <c r="J322" s="269"/>
      <c r="K322" s="247"/>
      <c r="L322" s="247"/>
    </row>
    <row r="323" spans="1:12" s="155" customFormat="1" ht="35.25" customHeight="1">
      <c r="A323" s="206" t="s">
        <v>16</v>
      </c>
      <c r="B323" s="253" t="s">
        <v>81</v>
      </c>
      <c r="C323" s="254">
        <v>751</v>
      </c>
      <c r="D323" s="255"/>
      <c r="E323" s="256"/>
      <c r="F323" s="257">
        <f t="shared" si="51"/>
        <v>5269</v>
      </c>
      <c r="G323" s="227">
        <f aca="true" t="shared" si="67" ref="G323:L323">SUM(G324,G326)</f>
        <v>5269</v>
      </c>
      <c r="H323" s="227">
        <f t="shared" si="67"/>
        <v>383</v>
      </c>
      <c r="I323" s="227">
        <f t="shared" si="67"/>
        <v>0</v>
      </c>
      <c r="J323" s="227">
        <f t="shared" si="67"/>
        <v>0</v>
      </c>
      <c r="K323" s="227">
        <f t="shared" si="67"/>
        <v>0</v>
      </c>
      <c r="L323" s="227">
        <f t="shared" si="67"/>
        <v>0</v>
      </c>
    </row>
    <row r="324" spans="1:12" s="236" customFormat="1" ht="27" customHeight="1">
      <c r="A324" s="351"/>
      <c r="B324" s="328" t="s">
        <v>142</v>
      </c>
      <c r="C324" s="329"/>
      <c r="D324" s="272">
        <v>75101</v>
      </c>
      <c r="E324" s="273"/>
      <c r="F324" s="350">
        <f t="shared" si="51"/>
        <v>1020</v>
      </c>
      <c r="G324" s="352">
        <v>1020</v>
      </c>
      <c r="H324" s="352">
        <f>SUM(H325:H325)</f>
        <v>0</v>
      </c>
      <c r="I324" s="352">
        <f>SUM(I325:I325)</f>
        <v>0</v>
      </c>
      <c r="J324" s="352">
        <f>SUM(J325:J325)</f>
        <v>0</v>
      </c>
      <c r="K324" s="352">
        <f>SUM(K325:K325)</f>
        <v>0</v>
      </c>
      <c r="L324" s="352">
        <f>SUM(L325:L325)</f>
        <v>0</v>
      </c>
    </row>
    <row r="325" spans="1:12" ht="12" hidden="1">
      <c r="A325" s="291"/>
      <c r="B325" s="270" t="s">
        <v>120</v>
      </c>
      <c r="C325" s="271"/>
      <c r="D325" s="272"/>
      <c r="E325" s="273">
        <v>4300</v>
      </c>
      <c r="F325" s="274">
        <f t="shared" si="51"/>
        <v>0</v>
      </c>
      <c r="G325" s="292"/>
      <c r="H325" s="292"/>
      <c r="I325" s="292"/>
      <c r="J325" s="292"/>
      <c r="K325" s="292"/>
      <c r="L325" s="294"/>
    </row>
    <row r="326" spans="1:12" s="236" customFormat="1" ht="48.75" customHeight="1">
      <c r="A326" s="351"/>
      <c r="B326" s="328" t="s">
        <v>416</v>
      </c>
      <c r="C326" s="329"/>
      <c r="D326" s="272">
        <v>75109</v>
      </c>
      <c r="E326" s="273"/>
      <c r="F326" s="350">
        <f aca="true" t="shared" si="68" ref="F326:F332">SUM(G326+L326)</f>
        <v>4249</v>
      </c>
      <c r="G326" s="264">
        <f aca="true" t="shared" si="69" ref="G326:L326">SUM(G327:G332)</f>
        <v>4249</v>
      </c>
      <c r="H326" s="264">
        <f t="shared" si="69"/>
        <v>383</v>
      </c>
      <c r="I326" s="264">
        <f t="shared" si="69"/>
        <v>0</v>
      </c>
      <c r="J326" s="264">
        <f t="shared" si="69"/>
        <v>0</v>
      </c>
      <c r="K326" s="264">
        <f t="shared" si="69"/>
        <v>0</v>
      </c>
      <c r="L326" s="264">
        <f t="shared" si="69"/>
        <v>0</v>
      </c>
    </row>
    <row r="327" spans="1:12" ht="12" hidden="1">
      <c r="A327" s="291"/>
      <c r="B327" s="270" t="s">
        <v>120</v>
      </c>
      <c r="C327" s="271"/>
      <c r="D327" s="272"/>
      <c r="E327" s="273">
        <v>3030</v>
      </c>
      <c r="F327" s="274">
        <f t="shared" si="68"/>
        <v>3246</v>
      </c>
      <c r="G327" s="292">
        <v>3246</v>
      </c>
      <c r="H327" s="292"/>
      <c r="I327" s="294"/>
      <c r="J327" s="293"/>
      <c r="K327" s="294"/>
      <c r="L327" s="294"/>
    </row>
    <row r="328" spans="1:12" ht="12" hidden="1">
      <c r="A328" s="286"/>
      <c r="B328" s="265"/>
      <c r="C328" s="266"/>
      <c r="D328" s="251"/>
      <c r="E328" s="252">
        <v>4110</v>
      </c>
      <c r="F328" s="274">
        <f t="shared" si="68"/>
        <v>8</v>
      </c>
      <c r="G328" s="289">
        <v>8</v>
      </c>
      <c r="H328" s="289">
        <v>8</v>
      </c>
      <c r="I328" s="267"/>
      <c r="J328" s="289"/>
      <c r="K328" s="267"/>
      <c r="L328" s="288"/>
    </row>
    <row r="329" spans="1:12" ht="12" hidden="1">
      <c r="A329" s="286"/>
      <c r="B329" s="265"/>
      <c r="C329" s="266"/>
      <c r="D329" s="251"/>
      <c r="E329" s="252">
        <v>4120</v>
      </c>
      <c r="F329" s="274">
        <f t="shared" si="68"/>
        <v>55</v>
      </c>
      <c r="G329" s="289">
        <v>55</v>
      </c>
      <c r="H329" s="289">
        <v>55</v>
      </c>
      <c r="I329" s="267"/>
      <c r="J329" s="289"/>
      <c r="K329" s="267"/>
      <c r="L329" s="288"/>
    </row>
    <row r="330" spans="1:12" ht="12" hidden="1">
      <c r="A330" s="286"/>
      <c r="B330" s="265"/>
      <c r="C330" s="266"/>
      <c r="D330" s="251"/>
      <c r="E330" s="252">
        <v>4170</v>
      </c>
      <c r="F330" s="274">
        <f t="shared" si="68"/>
        <v>320</v>
      </c>
      <c r="G330" s="289">
        <v>320</v>
      </c>
      <c r="H330" s="289">
        <v>320</v>
      </c>
      <c r="I330" s="267"/>
      <c r="J330" s="289"/>
      <c r="K330" s="267"/>
      <c r="L330" s="288"/>
    </row>
    <row r="331" spans="1:12" ht="12" hidden="1">
      <c r="A331" s="286"/>
      <c r="B331" s="265"/>
      <c r="C331" s="266"/>
      <c r="D331" s="251"/>
      <c r="E331" s="252">
        <v>4210</v>
      </c>
      <c r="F331" s="274">
        <f t="shared" si="68"/>
        <v>120</v>
      </c>
      <c r="G331" s="312">
        <v>120</v>
      </c>
      <c r="H331" s="289"/>
      <c r="I331" s="267"/>
      <c r="J331" s="289"/>
      <c r="K331" s="267"/>
      <c r="L331" s="288"/>
    </row>
    <row r="332" spans="1:12" ht="12" hidden="1">
      <c r="A332" s="286"/>
      <c r="B332" s="265"/>
      <c r="C332" s="266"/>
      <c r="D332" s="251"/>
      <c r="E332" s="252">
        <v>4300</v>
      </c>
      <c r="F332" s="274">
        <f t="shared" si="68"/>
        <v>500</v>
      </c>
      <c r="G332" s="312">
        <v>500</v>
      </c>
      <c r="H332" s="289"/>
      <c r="I332" s="267"/>
      <c r="J332" s="289"/>
      <c r="K332" s="267"/>
      <c r="L332" s="288"/>
    </row>
    <row r="333" spans="1:12" s="155" customFormat="1" ht="12">
      <c r="A333" s="207" t="s">
        <v>17</v>
      </c>
      <c r="B333" s="281" t="s">
        <v>88</v>
      </c>
      <c r="C333" s="325">
        <v>852</v>
      </c>
      <c r="D333" s="228"/>
      <c r="E333" s="282"/>
      <c r="F333" s="326">
        <f t="shared" si="51"/>
        <v>1702772</v>
      </c>
      <c r="G333" s="318">
        <f aca="true" t="shared" si="70" ref="G333:L333">SUM(G334,G345,G347)</f>
        <v>1702772</v>
      </c>
      <c r="H333" s="318">
        <f t="shared" si="70"/>
        <v>67950</v>
      </c>
      <c r="I333" s="318">
        <f t="shared" si="70"/>
        <v>0</v>
      </c>
      <c r="J333" s="318">
        <f t="shared" si="70"/>
        <v>0</v>
      </c>
      <c r="K333" s="318">
        <f t="shared" si="70"/>
        <v>0</v>
      </c>
      <c r="L333" s="339">
        <f t="shared" si="70"/>
        <v>0</v>
      </c>
    </row>
    <row r="334" spans="1:12" s="236" customFormat="1" ht="35.25" customHeight="1">
      <c r="A334" s="290"/>
      <c r="B334" s="261" t="s">
        <v>417</v>
      </c>
      <c r="C334" s="262"/>
      <c r="D334" s="251">
        <v>85212</v>
      </c>
      <c r="E334" s="252"/>
      <c r="F334" s="263">
        <f t="shared" si="51"/>
        <v>1646122</v>
      </c>
      <c r="G334" s="235">
        <f>SUM(G335:G344)</f>
        <v>1646122</v>
      </c>
      <c r="H334" s="235">
        <f>SUM(H336:H340)</f>
        <v>56050</v>
      </c>
      <c r="I334" s="235">
        <f>SUM(I335:I348)</f>
        <v>0</v>
      </c>
      <c r="J334" s="235">
        <f>SUM(J335:J348)</f>
        <v>0</v>
      </c>
      <c r="K334" s="235">
        <f>SUM(K335:K348)</f>
        <v>0</v>
      </c>
      <c r="L334" s="235">
        <f>SUM(L335:L348)</f>
        <v>0</v>
      </c>
    </row>
    <row r="335" spans="1:12" ht="12" hidden="1">
      <c r="A335" s="286"/>
      <c r="B335" s="265" t="s">
        <v>153</v>
      </c>
      <c r="C335" s="266"/>
      <c r="D335" s="251"/>
      <c r="E335" s="252">
        <v>3110</v>
      </c>
      <c r="F335" s="267">
        <f t="shared" si="51"/>
        <v>1580000</v>
      </c>
      <c r="G335" s="287">
        <v>1580000</v>
      </c>
      <c r="H335" s="287"/>
      <c r="I335" s="288"/>
      <c r="J335" s="289"/>
      <c r="K335" s="288"/>
      <c r="L335" s="288"/>
    </row>
    <row r="336" spans="1:12" ht="12" hidden="1">
      <c r="A336" s="286"/>
      <c r="B336" s="265" t="s">
        <v>124</v>
      </c>
      <c r="C336" s="266"/>
      <c r="D336" s="251"/>
      <c r="E336" s="252">
        <v>4010</v>
      </c>
      <c r="F336" s="267">
        <f t="shared" si="51"/>
        <v>20600</v>
      </c>
      <c r="G336" s="287">
        <v>20600</v>
      </c>
      <c r="H336" s="287">
        <v>20600</v>
      </c>
      <c r="I336" s="288"/>
      <c r="J336" s="289"/>
      <c r="K336" s="288"/>
      <c r="L336" s="288"/>
    </row>
    <row r="337" spans="1:12" ht="12" hidden="1">
      <c r="A337" s="286"/>
      <c r="B337" s="265"/>
      <c r="C337" s="266"/>
      <c r="D337" s="251"/>
      <c r="E337" s="252">
        <v>4040</v>
      </c>
      <c r="F337" s="267">
        <f t="shared" si="51"/>
        <v>0</v>
      </c>
      <c r="G337" s="287">
        <v>0</v>
      </c>
      <c r="H337" s="287">
        <v>0</v>
      </c>
      <c r="I337" s="288"/>
      <c r="J337" s="289"/>
      <c r="K337" s="288"/>
      <c r="L337" s="288"/>
    </row>
    <row r="338" spans="1:12" ht="12" hidden="1">
      <c r="A338" s="286"/>
      <c r="B338" s="265" t="s">
        <v>126</v>
      </c>
      <c r="C338" s="266"/>
      <c r="D338" s="251"/>
      <c r="E338" s="252">
        <v>4110</v>
      </c>
      <c r="F338" s="267">
        <f t="shared" si="51"/>
        <v>33350</v>
      </c>
      <c r="G338" s="287">
        <v>33350</v>
      </c>
      <c r="H338" s="287">
        <v>33350</v>
      </c>
      <c r="I338" s="288"/>
      <c r="J338" s="289"/>
      <c r="K338" s="288"/>
      <c r="L338" s="288"/>
    </row>
    <row r="339" spans="1:12" ht="12" hidden="1">
      <c r="A339" s="286"/>
      <c r="B339" s="265" t="s">
        <v>127</v>
      </c>
      <c r="C339" s="266"/>
      <c r="D339" s="251"/>
      <c r="E339" s="252">
        <v>4120</v>
      </c>
      <c r="F339" s="267">
        <f t="shared" si="51"/>
        <v>500</v>
      </c>
      <c r="G339" s="287">
        <v>500</v>
      </c>
      <c r="H339" s="287">
        <v>500</v>
      </c>
      <c r="I339" s="288"/>
      <c r="J339" s="289"/>
      <c r="K339" s="288"/>
      <c r="L339" s="288"/>
    </row>
    <row r="340" spans="1:12" ht="12" hidden="1">
      <c r="A340" s="286"/>
      <c r="B340" s="265"/>
      <c r="C340" s="266"/>
      <c r="D340" s="251"/>
      <c r="E340" s="252">
        <v>4170</v>
      </c>
      <c r="F340" s="267">
        <f t="shared" si="51"/>
        <v>1600</v>
      </c>
      <c r="G340" s="320">
        <v>1600</v>
      </c>
      <c r="H340" s="320">
        <v>1600</v>
      </c>
      <c r="I340" s="288"/>
      <c r="J340" s="289"/>
      <c r="K340" s="288"/>
      <c r="L340" s="288"/>
    </row>
    <row r="341" spans="1:12" ht="12" hidden="1">
      <c r="A341" s="286"/>
      <c r="B341" s="265" t="s">
        <v>119</v>
      </c>
      <c r="C341" s="266"/>
      <c r="D341" s="251"/>
      <c r="E341" s="252">
        <v>4210</v>
      </c>
      <c r="F341" s="267">
        <f t="shared" si="51"/>
        <v>2000</v>
      </c>
      <c r="G341" s="287">
        <v>2000</v>
      </c>
      <c r="H341" s="289"/>
      <c r="I341" s="288"/>
      <c r="J341" s="289"/>
      <c r="K341" s="288"/>
      <c r="L341" s="288"/>
    </row>
    <row r="342" spans="1:12" ht="12" hidden="1">
      <c r="A342" s="286"/>
      <c r="B342" s="265" t="s">
        <v>128</v>
      </c>
      <c r="C342" s="266"/>
      <c r="D342" s="251"/>
      <c r="E342" s="252">
        <v>4260</v>
      </c>
      <c r="F342" s="267">
        <f t="shared" si="51"/>
        <v>2172</v>
      </c>
      <c r="G342" s="287">
        <v>2172</v>
      </c>
      <c r="H342" s="289"/>
      <c r="I342" s="288"/>
      <c r="J342" s="289"/>
      <c r="K342" s="288"/>
      <c r="L342" s="288"/>
    </row>
    <row r="343" spans="1:12" ht="12" hidden="1">
      <c r="A343" s="286"/>
      <c r="B343" s="265" t="s">
        <v>120</v>
      </c>
      <c r="C343" s="266"/>
      <c r="D343" s="251"/>
      <c r="E343" s="252">
        <v>4300</v>
      </c>
      <c r="F343" s="267">
        <f t="shared" si="51"/>
        <v>4300</v>
      </c>
      <c r="G343" s="287">
        <v>4300</v>
      </c>
      <c r="H343" s="289"/>
      <c r="I343" s="288"/>
      <c r="J343" s="289"/>
      <c r="K343" s="288"/>
      <c r="L343" s="288"/>
    </row>
    <row r="344" spans="1:12" ht="12" hidden="1">
      <c r="A344" s="286"/>
      <c r="B344" s="265"/>
      <c r="C344" s="266"/>
      <c r="D344" s="251"/>
      <c r="E344" s="252">
        <v>4440</v>
      </c>
      <c r="F344" s="267">
        <f t="shared" si="51"/>
        <v>1600</v>
      </c>
      <c r="G344" s="287">
        <v>1600</v>
      </c>
      <c r="H344" s="289"/>
      <c r="I344" s="288"/>
      <c r="J344" s="289"/>
      <c r="K344" s="288"/>
      <c r="L344" s="288"/>
    </row>
    <row r="345" spans="1:12" s="236" customFormat="1" ht="46.5" customHeight="1">
      <c r="A345" s="290"/>
      <c r="B345" s="261" t="s">
        <v>260</v>
      </c>
      <c r="C345" s="262"/>
      <c r="D345" s="251">
        <v>85213</v>
      </c>
      <c r="E345" s="252"/>
      <c r="F345" s="263">
        <f t="shared" si="51"/>
        <v>11900</v>
      </c>
      <c r="G345" s="235">
        <f aca="true" t="shared" si="71" ref="G345:L345">SUM(G346)</f>
        <v>11900</v>
      </c>
      <c r="H345" s="235">
        <f t="shared" si="71"/>
        <v>11900</v>
      </c>
      <c r="I345" s="235">
        <f t="shared" si="71"/>
        <v>0</v>
      </c>
      <c r="J345" s="235">
        <f t="shared" si="71"/>
        <v>0</v>
      </c>
      <c r="K345" s="235">
        <f t="shared" si="71"/>
        <v>0</v>
      </c>
      <c r="L345" s="235">
        <f t="shared" si="71"/>
        <v>0</v>
      </c>
    </row>
    <row r="346" spans="1:12" ht="12" hidden="1">
      <c r="A346" s="286"/>
      <c r="B346" s="265" t="s">
        <v>152</v>
      </c>
      <c r="C346" s="266"/>
      <c r="D346" s="251"/>
      <c r="E346" s="252">
        <v>4130</v>
      </c>
      <c r="F346" s="267">
        <f t="shared" si="51"/>
        <v>11900</v>
      </c>
      <c r="G346" s="287">
        <v>11900</v>
      </c>
      <c r="H346" s="289">
        <v>11900</v>
      </c>
      <c r="I346" s="288"/>
      <c r="J346" s="289"/>
      <c r="K346" s="288"/>
      <c r="L346" s="288"/>
    </row>
    <row r="347" spans="1:12" s="236" customFormat="1" ht="26.25" customHeight="1">
      <c r="A347" s="290"/>
      <c r="B347" s="261" t="s">
        <v>418</v>
      </c>
      <c r="C347" s="262"/>
      <c r="D347" s="251">
        <v>85214</v>
      </c>
      <c r="E347" s="252"/>
      <c r="F347" s="263">
        <f t="shared" si="51"/>
        <v>44750</v>
      </c>
      <c r="G347" s="235">
        <f aca="true" t="shared" si="72" ref="G347:L347">SUM(G348:G348)</f>
        <v>44750</v>
      </c>
      <c r="H347" s="235">
        <f t="shared" si="72"/>
        <v>0</v>
      </c>
      <c r="I347" s="235">
        <f t="shared" si="72"/>
        <v>0</v>
      </c>
      <c r="J347" s="235">
        <f t="shared" si="72"/>
        <v>0</v>
      </c>
      <c r="K347" s="235">
        <f t="shared" si="72"/>
        <v>0</v>
      </c>
      <c r="L347" s="235">
        <f t="shared" si="72"/>
        <v>0</v>
      </c>
    </row>
    <row r="348" spans="1:12" ht="12" hidden="1">
      <c r="A348" s="286"/>
      <c r="B348" s="265" t="s">
        <v>153</v>
      </c>
      <c r="C348" s="266"/>
      <c r="D348" s="251"/>
      <c r="E348" s="252">
        <v>3110</v>
      </c>
      <c r="F348" s="267">
        <f t="shared" si="51"/>
        <v>44750</v>
      </c>
      <c r="G348" s="235">
        <v>44750</v>
      </c>
      <c r="H348" s="289"/>
      <c r="I348" s="288"/>
      <c r="J348" s="289"/>
      <c r="K348" s="288"/>
      <c r="L348" s="288"/>
    </row>
    <row r="349" spans="1:12" s="155" customFormat="1" ht="23.25" customHeight="1">
      <c r="A349" s="217" t="s">
        <v>186</v>
      </c>
      <c r="B349" s="491" t="s">
        <v>202</v>
      </c>
      <c r="C349" s="494"/>
      <c r="D349" s="495"/>
      <c r="E349" s="496"/>
      <c r="F349" s="339">
        <f aca="true" t="shared" si="73" ref="F349:F361">SUM(G349+L349)</f>
        <v>211300</v>
      </c>
      <c r="G349" s="227">
        <f>SUM(G350,G353)</f>
        <v>16300</v>
      </c>
      <c r="H349" s="227">
        <f>SUM(H350,H353)</f>
        <v>0</v>
      </c>
      <c r="I349" s="227">
        <f>SUM(I350,I353)</f>
        <v>16300</v>
      </c>
      <c r="J349" s="227">
        <f>SUM(J350,J353)</f>
        <v>0</v>
      </c>
      <c r="K349" s="227">
        <f>SUM(K350,K353)</f>
        <v>0</v>
      </c>
      <c r="L349" s="227">
        <f>SUM(L350,L353,L356)</f>
        <v>195000</v>
      </c>
    </row>
    <row r="350" spans="1:12" s="155" customFormat="1" ht="12">
      <c r="A350" s="205" t="s">
        <v>15</v>
      </c>
      <c r="B350" s="253" t="s">
        <v>133</v>
      </c>
      <c r="C350" s="254">
        <v>600</v>
      </c>
      <c r="D350" s="255"/>
      <c r="E350" s="204"/>
      <c r="F350" s="339">
        <f t="shared" si="73"/>
        <v>100000</v>
      </c>
      <c r="G350" s="258">
        <f>SUM(G351,G351)</f>
        <v>0</v>
      </c>
      <c r="H350" s="258">
        <f>SUM(H351,H351)</f>
        <v>0</v>
      </c>
      <c r="I350" s="258">
        <f>SUM(I351,I351)</f>
        <v>0</v>
      </c>
      <c r="J350" s="258">
        <f>SUM(J351,J351)</f>
        <v>0</v>
      </c>
      <c r="K350" s="258">
        <f>SUM(K351,K351)</f>
        <v>0</v>
      </c>
      <c r="L350" s="258">
        <f>SUM(L351)</f>
        <v>100000</v>
      </c>
    </row>
    <row r="351" spans="1:12" s="236" customFormat="1" ht="12">
      <c r="A351" s="327"/>
      <c r="B351" s="328" t="s">
        <v>134</v>
      </c>
      <c r="C351" s="329"/>
      <c r="D351" s="272">
        <v>60014</v>
      </c>
      <c r="E351" s="71"/>
      <c r="F351" s="280">
        <f t="shared" si="73"/>
        <v>100000</v>
      </c>
      <c r="G351" s="338">
        <f>SUM(G352)</f>
        <v>0</v>
      </c>
      <c r="H351" s="338">
        <f>SUM(H352)</f>
        <v>0</v>
      </c>
      <c r="I351" s="338">
        <f>SUM(I352)</f>
        <v>0</v>
      </c>
      <c r="J351" s="338">
        <f>SUM(J352)</f>
        <v>0</v>
      </c>
      <c r="K351" s="338">
        <f>SUM(K352)</f>
        <v>0</v>
      </c>
      <c r="L351" s="338">
        <f>SUM(L352)</f>
        <v>100000</v>
      </c>
    </row>
    <row r="352" spans="1:12" s="236" customFormat="1" ht="60" hidden="1">
      <c r="A352" s="327"/>
      <c r="B352" s="328" t="s">
        <v>249</v>
      </c>
      <c r="C352" s="329"/>
      <c r="D352" s="251"/>
      <c r="E352" s="241">
        <v>6620</v>
      </c>
      <c r="F352" s="296">
        <f t="shared" si="73"/>
        <v>100000</v>
      </c>
      <c r="G352" s="264"/>
      <c r="H352" s="240"/>
      <c r="I352" s="240"/>
      <c r="J352" s="240"/>
      <c r="K352" s="240"/>
      <c r="L352" s="240">
        <v>100000</v>
      </c>
    </row>
    <row r="353" spans="1:12" s="236" customFormat="1" ht="12">
      <c r="A353" s="205" t="s">
        <v>16</v>
      </c>
      <c r="B353" s="281" t="s">
        <v>112</v>
      </c>
      <c r="C353" s="266">
        <v>801</v>
      </c>
      <c r="D353" s="251"/>
      <c r="E353" s="241"/>
      <c r="F353" s="341">
        <f t="shared" si="73"/>
        <v>16300</v>
      </c>
      <c r="G353" s="283">
        <f aca="true" t="shared" si="74" ref="G353:L353">SUM(G354,G362)</f>
        <v>16300</v>
      </c>
      <c r="H353" s="283">
        <f t="shared" si="74"/>
        <v>0</v>
      </c>
      <c r="I353" s="283">
        <f t="shared" si="74"/>
        <v>16300</v>
      </c>
      <c r="J353" s="283">
        <f t="shared" si="74"/>
        <v>0</v>
      </c>
      <c r="K353" s="283">
        <f t="shared" si="74"/>
        <v>0</v>
      </c>
      <c r="L353" s="283">
        <f t="shared" si="74"/>
        <v>0</v>
      </c>
    </row>
    <row r="354" spans="1:12" s="236" customFormat="1" ht="12">
      <c r="A354" s="327"/>
      <c r="B354" s="328" t="s">
        <v>148</v>
      </c>
      <c r="C354" s="329"/>
      <c r="D354" s="272">
        <v>80113</v>
      </c>
      <c r="E354" s="71"/>
      <c r="F354" s="280">
        <f t="shared" si="73"/>
        <v>16300</v>
      </c>
      <c r="G354" s="338">
        <f aca="true" t="shared" si="75" ref="G354:L354">SUM(G355:G355)</f>
        <v>16300</v>
      </c>
      <c r="H354" s="338">
        <f t="shared" si="75"/>
        <v>0</v>
      </c>
      <c r="I354" s="338">
        <f t="shared" si="75"/>
        <v>16300</v>
      </c>
      <c r="J354" s="338">
        <f t="shared" si="75"/>
        <v>0</v>
      </c>
      <c r="K354" s="338">
        <f t="shared" si="75"/>
        <v>0</v>
      </c>
      <c r="L354" s="338">
        <f t="shared" si="75"/>
        <v>0</v>
      </c>
    </row>
    <row r="355" spans="1:12" ht="48" hidden="1">
      <c r="A355" s="241"/>
      <c r="B355" s="265" t="s">
        <v>248</v>
      </c>
      <c r="C355" s="331"/>
      <c r="D355" s="251"/>
      <c r="E355" s="241">
        <v>2320</v>
      </c>
      <c r="F355" s="288">
        <f t="shared" si="73"/>
        <v>16300</v>
      </c>
      <c r="G355" s="268">
        <v>16300</v>
      </c>
      <c r="H355" s="247"/>
      <c r="I355" s="247">
        <v>16300</v>
      </c>
      <c r="J355" s="247"/>
      <c r="K355" s="247"/>
      <c r="L355" s="247"/>
    </row>
    <row r="356" spans="1:12" s="236" customFormat="1" ht="24">
      <c r="A356" s="205" t="s">
        <v>17</v>
      </c>
      <c r="B356" s="281" t="s">
        <v>157</v>
      </c>
      <c r="C356" s="266">
        <v>900</v>
      </c>
      <c r="D356" s="251"/>
      <c r="E356" s="241"/>
      <c r="F356" s="341">
        <f>SUM(G356+L356)</f>
        <v>95000</v>
      </c>
      <c r="G356" s="283">
        <f>SUM(G357,G365)</f>
        <v>0</v>
      </c>
      <c r="H356" s="283">
        <f>SUM(H357,H365)</f>
        <v>0</v>
      </c>
      <c r="I356" s="283">
        <f>SUM(I357,I365)</f>
        <v>0</v>
      </c>
      <c r="J356" s="283">
        <f>SUM(J357,J365)</f>
        <v>0</v>
      </c>
      <c r="K356" s="283">
        <f>SUM(K357,K365)</f>
        <v>0</v>
      </c>
      <c r="L356" s="283">
        <f>SUM(L357,L359)</f>
        <v>95000</v>
      </c>
    </row>
    <row r="357" spans="1:12" s="236" customFormat="1" ht="15.75" customHeight="1">
      <c r="A357" s="228"/>
      <c r="B357" s="261" t="s">
        <v>44</v>
      </c>
      <c r="C357" s="262"/>
      <c r="D357" s="251">
        <v>90001</v>
      </c>
      <c r="E357" s="241"/>
      <c r="F357" s="296">
        <f>SUM(G357+L357)</f>
        <v>75000</v>
      </c>
      <c r="G357" s="264">
        <f aca="true" t="shared" si="76" ref="G357:L357">SUM(G358:G358)</f>
        <v>0</v>
      </c>
      <c r="H357" s="264">
        <f t="shared" si="76"/>
        <v>0</v>
      </c>
      <c r="I357" s="264">
        <f t="shared" si="76"/>
        <v>0</v>
      </c>
      <c r="J357" s="264">
        <f t="shared" si="76"/>
        <v>0</v>
      </c>
      <c r="K357" s="264">
        <f t="shared" si="76"/>
        <v>0</v>
      </c>
      <c r="L357" s="264">
        <f t="shared" si="76"/>
        <v>75000</v>
      </c>
    </row>
    <row r="358" spans="1:12" ht="60" hidden="1">
      <c r="A358" s="241"/>
      <c r="B358" s="328" t="s">
        <v>324</v>
      </c>
      <c r="C358" s="266"/>
      <c r="D358" s="251"/>
      <c r="E358" s="241">
        <v>6610</v>
      </c>
      <c r="F358" s="288">
        <f>SUM(G358+L358)</f>
        <v>75000</v>
      </c>
      <c r="G358" s="268"/>
      <c r="H358" s="247"/>
      <c r="I358" s="247"/>
      <c r="J358" s="247"/>
      <c r="K358" s="247"/>
      <c r="L358" s="247">
        <v>75000</v>
      </c>
    </row>
    <row r="359" spans="1:12" s="236" customFormat="1" ht="12">
      <c r="A359" s="228"/>
      <c r="B359" s="261" t="s">
        <v>241</v>
      </c>
      <c r="C359" s="262"/>
      <c r="D359" s="272">
        <v>90002</v>
      </c>
      <c r="E359" s="71"/>
      <c r="F359" s="280">
        <f>SUM(G359+L359)</f>
        <v>20000</v>
      </c>
      <c r="G359" s="338">
        <f aca="true" t="shared" si="77" ref="G359:L359">SUM(G360:G360)</f>
        <v>0</v>
      </c>
      <c r="H359" s="338">
        <f t="shared" si="77"/>
        <v>0</v>
      </c>
      <c r="I359" s="338"/>
      <c r="J359" s="338">
        <f t="shared" si="77"/>
        <v>0</v>
      </c>
      <c r="K359" s="338">
        <f t="shared" si="77"/>
        <v>0</v>
      </c>
      <c r="L359" s="338">
        <f t="shared" si="77"/>
        <v>20000</v>
      </c>
    </row>
    <row r="360" spans="1:12" ht="60" hidden="1">
      <c r="A360" s="241"/>
      <c r="B360" s="328" t="s">
        <v>324</v>
      </c>
      <c r="C360" s="266"/>
      <c r="D360" s="272"/>
      <c r="E360" s="71">
        <v>6610</v>
      </c>
      <c r="F360" s="340">
        <f>SUM(G360+L360)</f>
        <v>20000</v>
      </c>
      <c r="G360" s="275"/>
      <c r="H360" s="277"/>
      <c r="I360" s="277"/>
      <c r="J360" s="277"/>
      <c r="K360" s="277"/>
      <c r="L360" s="277">
        <v>20000</v>
      </c>
    </row>
    <row r="361" spans="1:12" ht="15.75" customHeight="1">
      <c r="A361" s="474" t="s">
        <v>201</v>
      </c>
      <c r="B361" s="475"/>
      <c r="C361" s="475"/>
      <c r="D361" s="476"/>
      <c r="E361" s="477"/>
      <c r="F361" s="321">
        <f t="shared" si="73"/>
        <v>9679454</v>
      </c>
      <c r="G361" s="330">
        <f aca="true" t="shared" si="78" ref="G361:L361">SUM(G12,G309,G349)</f>
        <v>8587864</v>
      </c>
      <c r="H361" s="330">
        <f t="shared" si="78"/>
        <v>4343678</v>
      </c>
      <c r="I361" s="330">
        <f t="shared" si="78"/>
        <v>121300</v>
      </c>
      <c r="J361" s="330">
        <f t="shared" si="78"/>
        <v>75000</v>
      </c>
      <c r="K361" s="330">
        <f t="shared" si="78"/>
        <v>0</v>
      </c>
      <c r="L361" s="330">
        <f t="shared" si="78"/>
        <v>1091590</v>
      </c>
    </row>
    <row r="362" spans="2:10" ht="12">
      <c r="B362" s="193"/>
      <c r="C362" s="332"/>
      <c r="D362" s="333"/>
      <c r="E362" s="201"/>
      <c r="F362" s="201"/>
      <c r="G362" s="334"/>
      <c r="I362" s="506"/>
      <c r="J362" s="506"/>
    </row>
    <row r="363" spans="2:10" ht="5.25" customHeight="1">
      <c r="B363" s="193"/>
      <c r="C363" s="332"/>
      <c r="D363" s="333"/>
      <c r="E363" s="201"/>
      <c r="F363" s="201"/>
      <c r="G363" s="334"/>
      <c r="I363" s="334"/>
      <c r="J363" s="335"/>
    </row>
    <row r="364" spans="2:10" ht="12">
      <c r="B364" s="193"/>
      <c r="C364" s="332"/>
      <c r="D364" s="333"/>
      <c r="E364" s="201"/>
      <c r="F364" s="201"/>
      <c r="G364" s="334"/>
      <c r="H364" s="201"/>
      <c r="I364" s="507"/>
      <c r="J364" s="508"/>
    </row>
    <row r="365" spans="2:7" ht="12">
      <c r="B365" s="193"/>
      <c r="G365" s="336"/>
    </row>
    <row r="366" ht="12">
      <c r="G366" s="336"/>
    </row>
    <row r="367" ht="12">
      <c r="G367" s="336"/>
    </row>
    <row r="368" ht="12">
      <c r="G368" s="336"/>
    </row>
    <row r="369" ht="12">
      <c r="G369" s="336"/>
    </row>
    <row r="370" ht="12">
      <c r="G370" s="336"/>
    </row>
    <row r="371" ht="12">
      <c r="G371" s="336"/>
    </row>
    <row r="372" ht="12">
      <c r="G372" s="336"/>
    </row>
    <row r="373" ht="12">
      <c r="G373" s="336"/>
    </row>
    <row r="374" ht="12">
      <c r="G374" s="336"/>
    </row>
    <row r="375" ht="12">
      <c r="G375" s="336"/>
    </row>
    <row r="376" ht="12">
      <c r="G376" s="336"/>
    </row>
    <row r="377" ht="12">
      <c r="G377" s="336"/>
    </row>
    <row r="378" ht="12">
      <c r="G378" s="336"/>
    </row>
    <row r="379" ht="12">
      <c r="G379" s="336"/>
    </row>
    <row r="380" ht="12">
      <c r="G380" s="336"/>
    </row>
    <row r="381" ht="12">
      <c r="G381" s="336"/>
    </row>
    <row r="382" ht="12">
      <c r="G382" s="336"/>
    </row>
    <row r="383" ht="12">
      <c r="G383" s="336"/>
    </row>
    <row r="384" ht="12">
      <c r="G384" s="336"/>
    </row>
    <row r="385" ht="12">
      <c r="G385" s="336"/>
    </row>
    <row r="386" ht="12">
      <c r="G386" s="336"/>
    </row>
    <row r="387" ht="12">
      <c r="G387" s="336"/>
    </row>
    <row r="388" ht="12">
      <c r="G388" s="336"/>
    </row>
    <row r="389" ht="12">
      <c r="G389" s="336"/>
    </row>
    <row r="390" ht="12">
      <c r="G390" s="336"/>
    </row>
    <row r="391" ht="12">
      <c r="G391" s="336"/>
    </row>
    <row r="392" ht="12">
      <c r="G392" s="336"/>
    </row>
    <row r="393" ht="12">
      <c r="G393" s="336"/>
    </row>
    <row r="394" ht="12">
      <c r="G394" s="336"/>
    </row>
    <row r="395" ht="12">
      <c r="G395" s="336"/>
    </row>
    <row r="396" ht="12">
      <c r="G396" s="336"/>
    </row>
    <row r="397" ht="12">
      <c r="G397" s="336"/>
    </row>
    <row r="398" ht="12">
      <c r="G398" s="336"/>
    </row>
    <row r="399" ht="12">
      <c r="G399" s="336"/>
    </row>
    <row r="400" ht="12">
      <c r="G400" s="336"/>
    </row>
    <row r="401" ht="12">
      <c r="G401" s="336"/>
    </row>
    <row r="402" ht="12">
      <c r="G402" s="336"/>
    </row>
    <row r="403" ht="12">
      <c r="G403" s="336"/>
    </row>
    <row r="404" ht="12">
      <c r="G404" s="336"/>
    </row>
    <row r="405" ht="12">
      <c r="G405" s="336"/>
    </row>
    <row r="406" ht="12">
      <c r="G406" s="336"/>
    </row>
    <row r="407" ht="12">
      <c r="G407" s="336"/>
    </row>
    <row r="408" ht="12">
      <c r="G408" s="336"/>
    </row>
    <row r="409" ht="12">
      <c r="G409" s="336"/>
    </row>
    <row r="410" ht="12">
      <c r="G410" s="336"/>
    </row>
    <row r="411" ht="12">
      <c r="G411" s="336"/>
    </row>
    <row r="412" ht="12">
      <c r="G412" s="336"/>
    </row>
    <row r="413" ht="12">
      <c r="G413" s="336"/>
    </row>
    <row r="414" ht="12">
      <c r="G414" s="336"/>
    </row>
    <row r="415" ht="12">
      <c r="G415" s="336"/>
    </row>
    <row r="416" ht="12">
      <c r="G416" s="336"/>
    </row>
    <row r="417" ht="12">
      <c r="G417" s="336"/>
    </row>
    <row r="418" ht="12">
      <c r="G418" s="336"/>
    </row>
    <row r="419" ht="12">
      <c r="G419" s="336"/>
    </row>
    <row r="420" ht="12">
      <c r="G420" s="336"/>
    </row>
    <row r="421" ht="12">
      <c r="G421" s="336"/>
    </row>
    <row r="422" ht="12">
      <c r="G422" s="336"/>
    </row>
    <row r="423" ht="12">
      <c r="G423" s="336"/>
    </row>
    <row r="424" ht="12">
      <c r="G424" s="336"/>
    </row>
    <row r="425" ht="12">
      <c r="G425" s="336"/>
    </row>
    <row r="426" ht="12">
      <c r="G426" s="336"/>
    </row>
    <row r="427" ht="12">
      <c r="G427" s="336"/>
    </row>
    <row r="428" ht="12">
      <c r="G428" s="336"/>
    </row>
    <row r="429" ht="12">
      <c r="G429" s="336"/>
    </row>
    <row r="430" ht="12">
      <c r="G430" s="336"/>
    </row>
    <row r="431" ht="12">
      <c r="G431" s="336"/>
    </row>
    <row r="432" ht="12">
      <c r="G432" s="336"/>
    </row>
    <row r="433" ht="12">
      <c r="G433" s="336"/>
    </row>
    <row r="434" ht="12">
      <c r="G434" s="336"/>
    </row>
    <row r="435" ht="12">
      <c r="G435" s="336"/>
    </row>
    <row r="436" ht="12">
      <c r="G436" s="336"/>
    </row>
    <row r="437" ht="12">
      <c r="G437" s="336"/>
    </row>
    <row r="438" ht="12">
      <c r="G438" s="336"/>
    </row>
    <row r="439" ht="12">
      <c r="G439" s="336"/>
    </row>
    <row r="440" ht="12">
      <c r="G440" s="336"/>
    </row>
    <row r="441" ht="12">
      <c r="G441" s="336"/>
    </row>
    <row r="442" ht="12">
      <c r="G442" s="336"/>
    </row>
    <row r="443" ht="12">
      <c r="G443" s="336"/>
    </row>
    <row r="444" ht="12">
      <c r="G444" s="336"/>
    </row>
    <row r="445" ht="12">
      <c r="G445" s="336"/>
    </row>
    <row r="446" ht="12">
      <c r="G446" s="336"/>
    </row>
    <row r="447" ht="12">
      <c r="G447" s="336"/>
    </row>
    <row r="448" ht="12">
      <c r="G448" s="336"/>
    </row>
    <row r="449" ht="12">
      <c r="G449" s="336"/>
    </row>
    <row r="450" ht="12">
      <c r="G450" s="336"/>
    </row>
    <row r="451" ht="12">
      <c r="G451" s="336"/>
    </row>
    <row r="452" ht="12">
      <c r="G452" s="336"/>
    </row>
    <row r="453" ht="12">
      <c r="G453" s="336"/>
    </row>
    <row r="454" ht="12">
      <c r="G454" s="336"/>
    </row>
    <row r="455" ht="12">
      <c r="G455" s="336"/>
    </row>
    <row r="456" ht="12">
      <c r="G456" s="336"/>
    </row>
    <row r="457" ht="12">
      <c r="G457" s="336"/>
    </row>
    <row r="458" ht="12">
      <c r="G458" s="336"/>
    </row>
    <row r="459" ht="12">
      <c r="G459" s="336"/>
    </row>
    <row r="460" ht="12">
      <c r="G460" s="336"/>
    </row>
    <row r="461" ht="12">
      <c r="G461" s="336"/>
    </row>
    <row r="462" ht="12">
      <c r="G462" s="336"/>
    </row>
    <row r="463" ht="12">
      <c r="G463" s="336"/>
    </row>
    <row r="464" ht="12">
      <c r="G464" s="336"/>
    </row>
    <row r="465" ht="12">
      <c r="G465" s="336"/>
    </row>
    <row r="466" ht="12">
      <c r="G466" s="336"/>
    </row>
    <row r="467" ht="12">
      <c r="G467" s="336"/>
    </row>
    <row r="468" ht="12">
      <c r="G468" s="336"/>
    </row>
    <row r="469" ht="12">
      <c r="G469" s="336"/>
    </row>
    <row r="470" ht="12">
      <c r="G470" s="336"/>
    </row>
    <row r="471" ht="12">
      <c r="G471" s="336"/>
    </row>
    <row r="472" ht="12">
      <c r="G472" s="336"/>
    </row>
    <row r="473" ht="12">
      <c r="G473" s="336"/>
    </row>
    <row r="474" ht="12">
      <c r="G474" s="336"/>
    </row>
    <row r="475" ht="12">
      <c r="G475" s="336"/>
    </row>
    <row r="476" ht="12">
      <c r="G476" s="336"/>
    </row>
    <row r="477" ht="12">
      <c r="G477" s="336"/>
    </row>
    <row r="478" ht="12">
      <c r="G478" s="336"/>
    </row>
    <row r="479" ht="12">
      <c r="G479" s="336"/>
    </row>
    <row r="480" ht="12">
      <c r="G480" s="336"/>
    </row>
    <row r="481" ht="12">
      <c r="G481" s="336"/>
    </row>
    <row r="482" ht="12">
      <c r="G482" s="336"/>
    </row>
    <row r="483" ht="12">
      <c r="G483" s="336"/>
    </row>
    <row r="484" ht="12">
      <c r="G484" s="336"/>
    </row>
    <row r="485" ht="12">
      <c r="G485" s="336"/>
    </row>
    <row r="486" ht="12">
      <c r="G486" s="336"/>
    </row>
    <row r="487" ht="12">
      <c r="G487" s="336"/>
    </row>
    <row r="488" ht="12">
      <c r="G488" s="336"/>
    </row>
    <row r="489" ht="12">
      <c r="G489" s="336"/>
    </row>
    <row r="490" ht="12">
      <c r="G490" s="336"/>
    </row>
    <row r="491" ht="12">
      <c r="G491" s="336"/>
    </row>
    <row r="492" ht="12">
      <c r="G492" s="336"/>
    </row>
    <row r="493" ht="12">
      <c r="G493" s="336"/>
    </row>
    <row r="494" ht="12">
      <c r="G494" s="336"/>
    </row>
    <row r="495" ht="12">
      <c r="G495" s="336"/>
    </row>
    <row r="496" ht="12">
      <c r="G496" s="336"/>
    </row>
    <row r="497" ht="12">
      <c r="G497" s="336"/>
    </row>
    <row r="498" ht="12">
      <c r="G498" s="336"/>
    </row>
    <row r="499" ht="12">
      <c r="G499" s="336"/>
    </row>
    <row r="500" ht="12">
      <c r="G500" s="336"/>
    </row>
    <row r="501" ht="12">
      <c r="G501" s="336"/>
    </row>
    <row r="502" ht="12">
      <c r="G502" s="336"/>
    </row>
    <row r="503" ht="12">
      <c r="G503" s="336"/>
    </row>
    <row r="504" ht="12">
      <c r="G504" s="336"/>
    </row>
    <row r="505" ht="12">
      <c r="G505" s="336"/>
    </row>
    <row r="506" ht="12">
      <c r="G506" s="336"/>
    </row>
    <row r="507" ht="12">
      <c r="G507" s="336"/>
    </row>
    <row r="508" ht="12">
      <c r="G508" s="336"/>
    </row>
    <row r="509" ht="12">
      <c r="G509" s="336"/>
    </row>
    <row r="510" ht="12">
      <c r="G510" s="336"/>
    </row>
    <row r="511" ht="12">
      <c r="G511" s="336"/>
    </row>
    <row r="512" ht="12">
      <c r="G512" s="336"/>
    </row>
    <row r="513" ht="12">
      <c r="G513" s="336"/>
    </row>
    <row r="514" ht="12">
      <c r="G514" s="336"/>
    </row>
    <row r="515" ht="12">
      <c r="G515" s="336"/>
    </row>
    <row r="516" ht="12">
      <c r="G516" s="336"/>
    </row>
    <row r="517" ht="12">
      <c r="G517" s="336"/>
    </row>
    <row r="518" ht="12">
      <c r="G518" s="336"/>
    </row>
    <row r="519" ht="12">
      <c r="G519" s="336"/>
    </row>
    <row r="520" ht="12">
      <c r="G520" s="336"/>
    </row>
    <row r="521" ht="12">
      <c r="G521" s="336"/>
    </row>
    <row r="522" ht="12">
      <c r="G522" s="336"/>
    </row>
    <row r="523" ht="12">
      <c r="G523" s="336"/>
    </row>
    <row r="524" ht="12">
      <c r="G524" s="336"/>
    </row>
    <row r="525" ht="12">
      <c r="G525" s="336"/>
    </row>
    <row r="526" ht="12">
      <c r="G526" s="336"/>
    </row>
    <row r="527" ht="12">
      <c r="G527" s="336"/>
    </row>
    <row r="528" ht="12">
      <c r="G528" s="336"/>
    </row>
    <row r="529" ht="12">
      <c r="G529" s="336"/>
    </row>
    <row r="530" ht="12">
      <c r="G530" s="336"/>
    </row>
    <row r="531" ht="12">
      <c r="G531" s="336"/>
    </row>
    <row r="532" ht="12">
      <c r="G532" s="336"/>
    </row>
    <row r="533" ht="12">
      <c r="G533" s="336"/>
    </row>
    <row r="534" ht="12">
      <c r="G534" s="336"/>
    </row>
    <row r="535" ht="12">
      <c r="G535" s="336"/>
    </row>
    <row r="536" ht="12">
      <c r="G536" s="336"/>
    </row>
    <row r="537" ht="12">
      <c r="G537" s="336"/>
    </row>
    <row r="538" ht="12">
      <c r="G538" s="336"/>
    </row>
    <row r="539" ht="12">
      <c r="G539" s="336"/>
    </row>
    <row r="540" ht="12">
      <c r="G540" s="336"/>
    </row>
    <row r="541" ht="12">
      <c r="G541" s="336"/>
    </row>
    <row r="542" ht="12">
      <c r="G542" s="336"/>
    </row>
    <row r="543" ht="12">
      <c r="G543" s="336"/>
    </row>
    <row r="544" ht="12">
      <c r="G544" s="336"/>
    </row>
    <row r="545" ht="12">
      <c r="G545" s="336"/>
    </row>
    <row r="546" ht="12">
      <c r="G546" s="336"/>
    </row>
    <row r="547" ht="12">
      <c r="G547" s="336"/>
    </row>
    <row r="548" ht="12">
      <c r="G548" s="336"/>
    </row>
    <row r="549" ht="12">
      <c r="G549" s="336"/>
    </row>
    <row r="550" ht="12">
      <c r="G550" s="336"/>
    </row>
    <row r="551" ht="12">
      <c r="G551" s="336"/>
    </row>
    <row r="552" ht="12">
      <c r="G552" s="336"/>
    </row>
    <row r="553" ht="12">
      <c r="G553" s="336"/>
    </row>
    <row r="554" ht="12">
      <c r="G554" s="336"/>
    </row>
    <row r="555" ht="12">
      <c r="G555" s="336"/>
    </row>
    <row r="556" ht="12">
      <c r="G556" s="336"/>
    </row>
    <row r="557" ht="12">
      <c r="G557" s="336"/>
    </row>
    <row r="558" ht="12">
      <c r="G558" s="336"/>
    </row>
    <row r="559" ht="12">
      <c r="G559" s="336"/>
    </row>
    <row r="560" ht="12">
      <c r="G560" s="336"/>
    </row>
    <row r="561" ht="12">
      <c r="G561" s="336"/>
    </row>
    <row r="562" ht="12">
      <c r="G562" s="336"/>
    </row>
    <row r="563" ht="12">
      <c r="G563" s="336"/>
    </row>
    <row r="564" ht="12">
      <c r="G564" s="336"/>
    </row>
    <row r="565" ht="12">
      <c r="G565" s="336"/>
    </row>
    <row r="566" ht="12">
      <c r="G566" s="336"/>
    </row>
    <row r="567" ht="12">
      <c r="G567" s="336"/>
    </row>
    <row r="568" ht="12">
      <c r="G568" s="336"/>
    </row>
    <row r="569" ht="12">
      <c r="G569" s="336"/>
    </row>
    <row r="570" ht="12">
      <c r="G570" s="336"/>
    </row>
    <row r="571" ht="12">
      <c r="G571" s="336"/>
    </row>
    <row r="572" ht="12">
      <c r="G572" s="336"/>
    </row>
    <row r="573" ht="12">
      <c r="G573" s="336"/>
    </row>
    <row r="574" ht="12">
      <c r="G574" s="336"/>
    </row>
    <row r="575" ht="12">
      <c r="G575" s="336"/>
    </row>
    <row r="576" ht="12">
      <c r="G576" s="336"/>
    </row>
    <row r="577" ht="12">
      <c r="G577" s="336"/>
    </row>
    <row r="578" ht="12">
      <c r="G578" s="336"/>
    </row>
    <row r="579" ht="12">
      <c r="G579" s="336"/>
    </row>
    <row r="580" ht="12">
      <c r="G580" s="336"/>
    </row>
    <row r="581" ht="12">
      <c r="G581" s="336"/>
    </row>
    <row r="582" ht="12">
      <c r="G582" s="336"/>
    </row>
    <row r="583" ht="12">
      <c r="G583" s="336"/>
    </row>
    <row r="584" ht="12">
      <c r="G584" s="336"/>
    </row>
    <row r="585" ht="12">
      <c r="G585" s="336"/>
    </row>
    <row r="586" ht="12">
      <c r="G586" s="336"/>
    </row>
    <row r="587" ht="12">
      <c r="G587" s="336"/>
    </row>
    <row r="588" ht="12">
      <c r="G588" s="336"/>
    </row>
    <row r="589" ht="12">
      <c r="G589" s="336"/>
    </row>
    <row r="590" ht="12">
      <c r="G590" s="336"/>
    </row>
    <row r="591" ht="12">
      <c r="G591" s="336"/>
    </row>
    <row r="592" ht="12">
      <c r="G592" s="336"/>
    </row>
    <row r="593" ht="12">
      <c r="G593" s="336"/>
    </row>
    <row r="594" ht="12">
      <c r="G594" s="336"/>
    </row>
    <row r="595" ht="12">
      <c r="G595" s="336"/>
    </row>
    <row r="596" ht="12">
      <c r="G596" s="336"/>
    </row>
    <row r="597" ht="12">
      <c r="G597" s="336"/>
    </row>
    <row r="598" ht="12">
      <c r="G598" s="336"/>
    </row>
    <row r="599" ht="12">
      <c r="G599" s="336"/>
    </row>
    <row r="600" ht="12">
      <c r="G600" s="336"/>
    </row>
    <row r="601" ht="12">
      <c r="G601" s="336"/>
    </row>
    <row r="602" ht="12">
      <c r="G602" s="336"/>
    </row>
    <row r="603" ht="12">
      <c r="G603" s="336"/>
    </row>
    <row r="604" ht="12">
      <c r="G604" s="336"/>
    </row>
    <row r="605" ht="12">
      <c r="G605" s="336"/>
    </row>
    <row r="606" ht="12">
      <c r="G606" s="336"/>
    </row>
    <row r="607" ht="12">
      <c r="G607" s="336"/>
    </row>
    <row r="608" ht="12">
      <c r="G608" s="336"/>
    </row>
    <row r="609" ht="12">
      <c r="G609" s="336"/>
    </row>
    <row r="610" ht="12">
      <c r="G610" s="336"/>
    </row>
    <row r="611" ht="12">
      <c r="G611" s="336"/>
    </row>
    <row r="612" ht="12">
      <c r="G612" s="336"/>
    </row>
    <row r="613" ht="12">
      <c r="G613" s="336"/>
    </row>
    <row r="614" ht="12">
      <c r="G614" s="336"/>
    </row>
    <row r="615" ht="12">
      <c r="G615" s="336"/>
    </row>
    <row r="616" ht="12">
      <c r="G616" s="336"/>
    </row>
    <row r="617" ht="12">
      <c r="G617" s="336"/>
    </row>
    <row r="618" ht="12">
      <c r="G618" s="336"/>
    </row>
    <row r="619" ht="12">
      <c r="G619" s="336"/>
    </row>
    <row r="620" ht="12">
      <c r="G620" s="336"/>
    </row>
    <row r="621" ht="12">
      <c r="G621" s="336"/>
    </row>
    <row r="622" ht="12">
      <c r="G622" s="336"/>
    </row>
    <row r="623" ht="12">
      <c r="G623" s="336"/>
    </row>
    <row r="624" ht="12">
      <c r="G624" s="336"/>
    </row>
    <row r="625" ht="12">
      <c r="G625" s="336"/>
    </row>
    <row r="626" ht="12">
      <c r="G626" s="336"/>
    </row>
    <row r="627" ht="12">
      <c r="G627" s="336"/>
    </row>
    <row r="628" ht="12">
      <c r="G628" s="336"/>
    </row>
    <row r="629" ht="12">
      <c r="G629" s="336"/>
    </row>
    <row r="630" ht="12">
      <c r="G630" s="336"/>
    </row>
    <row r="631" ht="12">
      <c r="G631" s="336"/>
    </row>
    <row r="632" ht="12">
      <c r="G632" s="336"/>
    </row>
    <row r="633" ht="12">
      <c r="G633" s="336"/>
    </row>
    <row r="634" ht="12">
      <c r="G634" s="336"/>
    </row>
    <row r="635" ht="12">
      <c r="G635" s="336"/>
    </row>
    <row r="636" ht="12">
      <c r="G636" s="336"/>
    </row>
    <row r="637" ht="12">
      <c r="G637" s="336"/>
    </row>
    <row r="638" ht="12">
      <c r="G638" s="336"/>
    </row>
    <row r="639" ht="12">
      <c r="G639" s="336"/>
    </row>
    <row r="640" ht="12">
      <c r="G640" s="336"/>
    </row>
    <row r="641" ht="12">
      <c r="G641" s="336"/>
    </row>
    <row r="642" ht="12">
      <c r="G642" s="336"/>
    </row>
    <row r="643" ht="12">
      <c r="G643" s="336"/>
    </row>
    <row r="644" ht="12">
      <c r="G644" s="336"/>
    </row>
    <row r="645" ht="12">
      <c r="G645" s="336"/>
    </row>
    <row r="646" ht="12">
      <c r="G646" s="336"/>
    </row>
    <row r="647" ht="12">
      <c r="G647" s="336"/>
    </row>
    <row r="648" ht="12">
      <c r="G648" s="336"/>
    </row>
    <row r="649" ht="12">
      <c r="G649" s="336"/>
    </row>
    <row r="650" ht="12">
      <c r="G650" s="336"/>
    </row>
    <row r="651" ht="12">
      <c r="G651" s="336"/>
    </row>
    <row r="652" ht="12">
      <c r="G652" s="336"/>
    </row>
    <row r="653" ht="12">
      <c r="G653" s="336"/>
    </row>
    <row r="654" ht="12">
      <c r="G654" s="336"/>
    </row>
    <row r="655" ht="12">
      <c r="G655" s="336"/>
    </row>
    <row r="656" ht="12">
      <c r="G656" s="336"/>
    </row>
    <row r="657" ht="12">
      <c r="G657" s="336"/>
    </row>
    <row r="658" ht="12">
      <c r="G658" s="336"/>
    </row>
    <row r="659" ht="12">
      <c r="G659" s="336"/>
    </row>
    <row r="660" ht="12">
      <c r="G660" s="336"/>
    </row>
    <row r="661" ht="12">
      <c r="G661" s="336"/>
    </row>
    <row r="662" ht="12">
      <c r="G662" s="336"/>
    </row>
    <row r="663" ht="12">
      <c r="G663" s="336"/>
    </row>
    <row r="664" ht="12">
      <c r="G664" s="336"/>
    </row>
    <row r="665" ht="12">
      <c r="G665" s="336"/>
    </row>
    <row r="666" ht="12">
      <c r="G666" s="336"/>
    </row>
    <row r="667" ht="12">
      <c r="G667" s="336"/>
    </row>
    <row r="668" ht="12">
      <c r="G668" s="336"/>
    </row>
    <row r="669" ht="12">
      <c r="G669" s="336"/>
    </row>
    <row r="670" ht="12">
      <c r="G670" s="336"/>
    </row>
    <row r="671" ht="12">
      <c r="G671" s="336"/>
    </row>
    <row r="672" ht="12">
      <c r="G672" s="336"/>
    </row>
    <row r="673" ht="12">
      <c r="G673" s="336"/>
    </row>
    <row r="674" ht="12">
      <c r="G674" s="336"/>
    </row>
    <row r="675" ht="12">
      <c r="G675" s="336"/>
    </row>
    <row r="676" ht="12">
      <c r="G676" s="336"/>
    </row>
    <row r="677" ht="12">
      <c r="G677" s="336"/>
    </row>
    <row r="678" ht="12">
      <c r="G678" s="336"/>
    </row>
    <row r="679" ht="12">
      <c r="G679" s="336"/>
    </row>
    <row r="680" ht="12">
      <c r="G680" s="336"/>
    </row>
    <row r="681" ht="12">
      <c r="G681" s="336"/>
    </row>
    <row r="682" ht="12">
      <c r="G682" s="336"/>
    </row>
    <row r="683" ht="12">
      <c r="G683" s="336"/>
    </row>
    <row r="684" ht="12">
      <c r="G684" s="336"/>
    </row>
    <row r="685" ht="12">
      <c r="G685" s="336"/>
    </row>
    <row r="686" ht="12">
      <c r="G686" s="336"/>
    </row>
    <row r="687" ht="12">
      <c r="G687" s="336"/>
    </row>
    <row r="688" ht="12">
      <c r="G688" s="336"/>
    </row>
    <row r="689" ht="12">
      <c r="G689" s="336"/>
    </row>
    <row r="690" ht="12">
      <c r="G690" s="336"/>
    </row>
    <row r="691" ht="12">
      <c r="G691" s="336"/>
    </row>
    <row r="692" ht="12">
      <c r="G692" s="336"/>
    </row>
    <row r="693" ht="12">
      <c r="G693" s="336"/>
    </row>
    <row r="694" ht="12">
      <c r="G694" s="336"/>
    </row>
    <row r="695" ht="12">
      <c r="G695" s="336"/>
    </row>
    <row r="696" ht="12">
      <c r="G696" s="336"/>
    </row>
    <row r="697" ht="12">
      <c r="G697" s="336"/>
    </row>
    <row r="698" ht="12">
      <c r="G698" s="336"/>
    </row>
    <row r="699" ht="12">
      <c r="G699" s="336"/>
    </row>
    <row r="700" ht="12">
      <c r="G700" s="336"/>
    </row>
    <row r="701" ht="12">
      <c r="G701" s="336"/>
    </row>
    <row r="702" ht="12">
      <c r="G702" s="336"/>
    </row>
    <row r="703" ht="12">
      <c r="G703" s="336"/>
    </row>
    <row r="704" ht="12">
      <c r="G704" s="336"/>
    </row>
    <row r="705" ht="12">
      <c r="G705" s="336"/>
    </row>
    <row r="706" ht="12">
      <c r="G706" s="336"/>
    </row>
    <row r="707" ht="12">
      <c r="G707" s="336"/>
    </row>
    <row r="708" ht="12">
      <c r="G708" s="336"/>
    </row>
    <row r="709" ht="12">
      <c r="G709" s="336"/>
    </row>
    <row r="710" ht="12">
      <c r="G710" s="336"/>
    </row>
    <row r="711" ht="12">
      <c r="G711" s="336"/>
    </row>
    <row r="712" ht="12">
      <c r="G712" s="336"/>
    </row>
    <row r="713" ht="12">
      <c r="G713" s="336"/>
    </row>
    <row r="714" ht="12">
      <c r="G714" s="336"/>
    </row>
    <row r="715" ht="12">
      <c r="G715" s="336"/>
    </row>
    <row r="716" ht="12">
      <c r="G716" s="336"/>
    </row>
    <row r="717" ht="12">
      <c r="G717" s="336"/>
    </row>
    <row r="718" ht="12">
      <c r="G718" s="336"/>
    </row>
    <row r="719" ht="12">
      <c r="G719" s="336"/>
    </row>
    <row r="720" ht="12">
      <c r="G720" s="336"/>
    </row>
    <row r="721" ht="12">
      <c r="G721" s="336"/>
    </row>
    <row r="722" ht="12">
      <c r="G722" s="336"/>
    </row>
    <row r="723" ht="12">
      <c r="G723" s="336"/>
    </row>
    <row r="724" ht="12">
      <c r="G724" s="336"/>
    </row>
    <row r="725" ht="12">
      <c r="G725" s="336"/>
    </row>
    <row r="726" ht="12">
      <c r="G726" s="336"/>
    </row>
    <row r="727" ht="12">
      <c r="G727" s="336"/>
    </row>
    <row r="728" ht="12">
      <c r="G728" s="336"/>
    </row>
    <row r="729" ht="12">
      <c r="G729" s="336"/>
    </row>
    <row r="730" ht="12">
      <c r="G730" s="336"/>
    </row>
    <row r="731" ht="12">
      <c r="G731" s="336"/>
    </row>
    <row r="732" ht="12">
      <c r="G732" s="336"/>
    </row>
    <row r="733" ht="12">
      <c r="G733" s="336"/>
    </row>
    <row r="734" ht="12">
      <c r="G734" s="336"/>
    </row>
    <row r="735" ht="12">
      <c r="G735" s="336"/>
    </row>
    <row r="736" ht="12">
      <c r="G736" s="336"/>
    </row>
    <row r="737" ht="12">
      <c r="G737" s="336"/>
    </row>
    <row r="738" ht="12">
      <c r="G738" s="336"/>
    </row>
    <row r="739" ht="12">
      <c r="G739" s="336"/>
    </row>
    <row r="740" ht="12">
      <c r="G740" s="336"/>
    </row>
    <row r="741" ht="12">
      <c r="G741" s="336"/>
    </row>
    <row r="742" ht="12">
      <c r="G742" s="336"/>
    </row>
    <row r="743" ht="12">
      <c r="G743" s="336"/>
    </row>
    <row r="744" ht="12">
      <c r="G744" s="336"/>
    </row>
    <row r="745" ht="12">
      <c r="G745" s="336"/>
    </row>
    <row r="746" ht="12">
      <c r="G746" s="336"/>
    </row>
    <row r="747" ht="12">
      <c r="G747" s="336"/>
    </row>
    <row r="748" ht="12">
      <c r="G748" s="336"/>
    </row>
    <row r="749" ht="12">
      <c r="G749" s="336"/>
    </row>
    <row r="750" ht="12">
      <c r="G750" s="336"/>
    </row>
    <row r="751" ht="12">
      <c r="G751" s="336"/>
    </row>
    <row r="752" ht="12">
      <c r="G752" s="336"/>
    </row>
    <row r="753" ht="12">
      <c r="G753" s="336"/>
    </row>
    <row r="754" ht="12">
      <c r="G754" s="336"/>
    </row>
    <row r="755" ht="12">
      <c r="G755" s="336"/>
    </row>
    <row r="756" ht="12">
      <c r="G756" s="336"/>
    </row>
    <row r="757" ht="12">
      <c r="G757" s="336"/>
    </row>
    <row r="758" ht="12">
      <c r="G758" s="336"/>
    </row>
    <row r="759" ht="12">
      <c r="G759" s="336"/>
    </row>
    <row r="760" ht="12">
      <c r="G760" s="336"/>
    </row>
    <row r="761" ht="12">
      <c r="G761" s="336"/>
    </row>
    <row r="762" ht="12">
      <c r="G762" s="336"/>
    </row>
    <row r="763" ht="12">
      <c r="G763" s="336"/>
    </row>
    <row r="764" ht="12">
      <c r="G764" s="336"/>
    </row>
    <row r="765" ht="12">
      <c r="G765" s="336"/>
    </row>
    <row r="766" ht="12">
      <c r="G766" s="336"/>
    </row>
    <row r="767" ht="12">
      <c r="G767" s="336"/>
    </row>
    <row r="768" ht="12">
      <c r="G768" s="336"/>
    </row>
    <row r="769" ht="12">
      <c r="G769" s="336"/>
    </row>
    <row r="770" ht="12">
      <c r="G770" s="336"/>
    </row>
    <row r="771" ht="12">
      <c r="G771" s="336"/>
    </row>
    <row r="772" ht="12">
      <c r="G772" s="336"/>
    </row>
    <row r="773" ht="12">
      <c r="G773" s="336"/>
    </row>
    <row r="774" ht="12">
      <c r="G774" s="336"/>
    </row>
    <row r="775" ht="12">
      <c r="G775" s="336"/>
    </row>
    <row r="776" ht="12">
      <c r="G776" s="336"/>
    </row>
    <row r="777" ht="12">
      <c r="G777" s="336"/>
    </row>
    <row r="778" ht="12">
      <c r="G778" s="336"/>
    </row>
    <row r="779" ht="12">
      <c r="G779" s="336"/>
    </row>
    <row r="780" ht="12">
      <c r="G780" s="336"/>
    </row>
    <row r="781" ht="12">
      <c r="G781" s="336"/>
    </row>
    <row r="782" ht="12">
      <c r="G782" s="336"/>
    </row>
    <row r="783" ht="12">
      <c r="G783" s="336"/>
    </row>
    <row r="784" ht="12">
      <c r="G784" s="336"/>
    </row>
    <row r="785" ht="12">
      <c r="G785" s="336"/>
    </row>
    <row r="786" ht="12">
      <c r="G786" s="336"/>
    </row>
    <row r="787" ht="12">
      <c r="G787" s="336"/>
    </row>
    <row r="788" ht="12">
      <c r="G788" s="336"/>
    </row>
    <row r="789" ht="12">
      <c r="G789" s="336"/>
    </row>
    <row r="790" ht="12">
      <c r="G790" s="336"/>
    </row>
    <row r="791" ht="12">
      <c r="G791" s="336"/>
    </row>
    <row r="792" ht="12">
      <c r="G792" s="336"/>
    </row>
    <row r="793" ht="12">
      <c r="G793" s="336"/>
    </row>
    <row r="794" ht="12">
      <c r="G794" s="336"/>
    </row>
    <row r="795" ht="12">
      <c r="G795" s="336"/>
    </row>
    <row r="796" ht="12">
      <c r="G796" s="336"/>
    </row>
    <row r="797" ht="12">
      <c r="G797" s="336"/>
    </row>
    <row r="798" ht="12">
      <c r="G798" s="336"/>
    </row>
    <row r="799" ht="12">
      <c r="G799" s="336"/>
    </row>
    <row r="800" ht="12">
      <c r="G800" s="336"/>
    </row>
    <row r="801" ht="12">
      <c r="G801" s="336"/>
    </row>
    <row r="802" ht="12">
      <c r="G802" s="336"/>
    </row>
    <row r="803" ht="12">
      <c r="G803" s="336"/>
    </row>
    <row r="804" ht="12">
      <c r="G804" s="336"/>
    </row>
    <row r="805" ht="12">
      <c r="G805" s="336"/>
    </row>
    <row r="806" ht="12">
      <c r="G806" s="336"/>
    </row>
    <row r="807" ht="12">
      <c r="G807" s="336"/>
    </row>
    <row r="808" ht="12">
      <c r="G808" s="336"/>
    </row>
    <row r="809" ht="12">
      <c r="G809" s="336"/>
    </row>
    <row r="810" ht="12">
      <c r="G810" s="336"/>
    </row>
    <row r="811" ht="12">
      <c r="G811" s="336"/>
    </row>
    <row r="812" ht="12">
      <c r="G812" s="336"/>
    </row>
    <row r="813" ht="12">
      <c r="G813" s="336"/>
    </row>
    <row r="814" ht="12">
      <c r="G814" s="336"/>
    </row>
    <row r="815" ht="12">
      <c r="G815" s="336"/>
    </row>
    <row r="816" ht="12">
      <c r="G816" s="336"/>
    </row>
    <row r="817" ht="12">
      <c r="G817" s="336"/>
    </row>
    <row r="818" ht="12">
      <c r="G818" s="336"/>
    </row>
    <row r="819" ht="12">
      <c r="G819" s="336"/>
    </row>
    <row r="820" ht="12">
      <c r="G820" s="336"/>
    </row>
    <row r="821" ht="12">
      <c r="G821" s="336"/>
    </row>
    <row r="822" ht="12">
      <c r="G822" s="336"/>
    </row>
    <row r="823" ht="12">
      <c r="G823" s="336"/>
    </row>
    <row r="824" ht="12">
      <c r="G824" s="336"/>
    </row>
    <row r="825" ht="12">
      <c r="G825" s="336"/>
    </row>
    <row r="826" ht="12">
      <c r="G826" s="336"/>
    </row>
    <row r="827" ht="12">
      <c r="G827" s="336"/>
    </row>
    <row r="828" ht="12">
      <c r="G828" s="336"/>
    </row>
    <row r="829" ht="12">
      <c r="G829" s="336"/>
    </row>
    <row r="830" ht="12">
      <c r="G830" s="336"/>
    </row>
    <row r="831" ht="12">
      <c r="G831" s="336"/>
    </row>
    <row r="832" ht="12">
      <c r="G832" s="336"/>
    </row>
    <row r="833" ht="12">
      <c r="G833" s="336"/>
    </row>
    <row r="834" ht="12">
      <c r="G834" s="336"/>
    </row>
    <row r="835" ht="12">
      <c r="G835" s="336"/>
    </row>
    <row r="836" ht="12">
      <c r="G836" s="336"/>
    </row>
    <row r="837" ht="12">
      <c r="G837" s="336"/>
    </row>
    <row r="838" ht="12">
      <c r="G838" s="336"/>
    </row>
    <row r="839" ht="12">
      <c r="G839" s="336"/>
    </row>
    <row r="840" ht="12">
      <c r="G840" s="336"/>
    </row>
    <row r="841" ht="12">
      <c r="G841" s="336"/>
    </row>
    <row r="842" ht="12">
      <c r="G842" s="336"/>
    </row>
    <row r="843" ht="12">
      <c r="G843" s="336"/>
    </row>
    <row r="844" ht="12">
      <c r="G844" s="336"/>
    </row>
    <row r="845" ht="12">
      <c r="G845" s="336"/>
    </row>
    <row r="846" ht="12">
      <c r="G846" s="336"/>
    </row>
    <row r="847" ht="12">
      <c r="G847" s="336"/>
    </row>
    <row r="848" ht="12">
      <c r="G848" s="336"/>
    </row>
    <row r="849" ht="12">
      <c r="G849" s="336"/>
    </row>
    <row r="850" ht="12">
      <c r="G850" s="336"/>
    </row>
    <row r="851" ht="12">
      <c r="G851" s="336"/>
    </row>
    <row r="852" ht="12">
      <c r="G852" s="336"/>
    </row>
    <row r="853" ht="12">
      <c r="G853" s="336"/>
    </row>
    <row r="854" ht="12">
      <c r="G854" s="336"/>
    </row>
    <row r="855" ht="12">
      <c r="G855" s="336"/>
    </row>
    <row r="856" ht="12">
      <c r="G856" s="336"/>
    </row>
    <row r="857" ht="12">
      <c r="G857" s="336"/>
    </row>
    <row r="858" ht="12">
      <c r="G858" s="336"/>
    </row>
    <row r="859" ht="12">
      <c r="G859" s="336"/>
    </row>
    <row r="860" ht="12">
      <c r="G860" s="336"/>
    </row>
    <row r="861" ht="12">
      <c r="G861" s="336"/>
    </row>
    <row r="862" ht="12">
      <c r="G862" s="336"/>
    </row>
    <row r="863" ht="12">
      <c r="G863" s="336"/>
    </row>
    <row r="864" ht="12">
      <c r="G864" s="336"/>
    </row>
    <row r="865" ht="12">
      <c r="G865" s="336"/>
    </row>
    <row r="866" ht="12">
      <c r="G866" s="336"/>
    </row>
    <row r="867" ht="12">
      <c r="G867" s="336"/>
    </row>
    <row r="868" ht="12">
      <c r="G868" s="336"/>
    </row>
    <row r="869" ht="12">
      <c r="G869" s="336"/>
    </row>
    <row r="870" ht="12">
      <c r="G870" s="336"/>
    </row>
    <row r="871" ht="12">
      <c r="G871" s="336"/>
    </row>
    <row r="872" ht="12">
      <c r="G872" s="336"/>
    </row>
    <row r="873" ht="12">
      <c r="G873" s="336"/>
    </row>
    <row r="874" ht="12">
      <c r="G874" s="336"/>
    </row>
    <row r="875" ht="12">
      <c r="G875" s="336"/>
    </row>
    <row r="876" ht="12">
      <c r="G876" s="336"/>
    </row>
    <row r="877" ht="12">
      <c r="G877" s="336"/>
    </row>
    <row r="878" ht="12">
      <c r="G878" s="336"/>
    </row>
    <row r="879" ht="12">
      <c r="G879" s="336"/>
    </row>
    <row r="880" ht="12">
      <c r="G880" s="336"/>
    </row>
    <row r="881" ht="12">
      <c r="G881" s="336"/>
    </row>
    <row r="882" ht="12">
      <c r="G882" s="336"/>
    </row>
    <row r="883" ht="12">
      <c r="G883" s="336"/>
    </row>
    <row r="884" ht="12">
      <c r="G884" s="336"/>
    </row>
    <row r="885" ht="12">
      <c r="G885" s="336"/>
    </row>
    <row r="886" ht="12">
      <c r="G886" s="336"/>
    </row>
    <row r="887" ht="12">
      <c r="G887" s="336"/>
    </row>
    <row r="888" ht="12">
      <c r="G888" s="336"/>
    </row>
    <row r="889" ht="12">
      <c r="G889" s="336"/>
    </row>
    <row r="890" ht="12">
      <c r="G890" s="336"/>
    </row>
    <row r="891" ht="12">
      <c r="G891" s="336"/>
    </row>
    <row r="892" ht="12">
      <c r="G892" s="336"/>
    </row>
    <row r="893" ht="12">
      <c r="G893" s="336"/>
    </row>
    <row r="894" ht="12">
      <c r="G894" s="336"/>
    </row>
    <row r="895" ht="12">
      <c r="G895" s="336"/>
    </row>
    <row r="896" ht="12">
      <c r="G896" s="336"/>
    </row>
    <row r="897" ht="12">
      <c r="G897" s="336"/>
    </row>
    <row r="898" ht="12">
      <c r="G898" s="336"/>
    </row>
    <row r="899" ht="12">
      <c r="G899" s="336"/>
    </row>
    <row r="900" ht="12">
      <c r="G900" s="336"/>
    </row>
    <row r="901" ht="12">
      <c r="G901" s="336"/>
    </row>
    <row r="902" ht="12">
      <c r="G902" s="336"/>
    </row>
    <row r="903" ht="12">
      <c r="G903" s="336"/>
    </row>
    <row r="904" ht="12">
      <c r="G904" s="336"/>
    </row>
    <row r="905" ht="12">
      <c r="G905" s="336"/>
    </row>
    <row r="906" ht="12">
      <c r="G906" s="336"/>
    </row>
    <row r="907" ht="12">
      <c r="G907" s="336"/>
    </row>
    <row r="908" ht="12">
      <c r="G908" s="336"/>
    </row>
    <row r="909" ht="12">
      <c r="G909" s="336"/>
    </row>
    <row r="910" ht="12">
      <c r="G910" s="336"/>
    </row>
    <row r="911" ht="12">
      <c r="G911" s="336"/>
    </row>
    <row r="912" ht="12">
      <c r="G912" s="336"/>
    </row>
    <row r="913" ht="12">
      <c r="G913" s="336"/>
    </row>
    <row r="914" ht="12">
      <c r="G914" s="336"/>
    </row>
    <row r="915" ht="12">
      <c r="G915" s="336"/>
    </row>
    <row r="916" ht="12">
      <c r="G916" s="336"/>
    </row>
    <row r="917" ht="12">
      <c r="G917" s="336"/>
    </row>
    <row r="918" ht="12">
      <c r="G918" s="336"/>
    </row>
    <row r="919" ht="12">
      <c r="G919" s="336"/>
    </row>
    <row r="920" ht="12">
      <c r="G920" s="336"/>
    </row>
    <row r="921" ht="12">
      <c r="G921" s="336"/>
    </row>
    <row r="922" ht="12">
      <c r="G922" s="336"/>
    </row>
    <row r="923" ht="12">
      <c r="G923" s="336"/>
    </row>
    <row r="924" ht="12">
      <c r="G924" s="336"/>
    </row>
    <row r="925" ht="12">
      <c r="G925" s="336"/>
    </row>
    <row r="926" ht="12">
      <c r="G926" s="336"/>
    </row>
    <row r="927" ht="12">
      <c r="G927" s="336"/>
    </row>
    <row r="928" ht="12">
      <c r="G928" s="336"/>
    </row>
    <row r="929" ht="12">
      <c r="G929" s="336"/>
    </row>
    <row r="930" ht="12">
      <c r="G930" s="336"/>
    </row>
    <row r="931" ht="12">
      <c r="G931" s="336"/>
    </row>
    <row r="932" ht="12">
      <c r="G932" s="336"/>
    </row>
    <row r="933" ht="12">
      <c r="G933" s="336"/>
    </row>
    <row r="934" ht="12">
      <c r="G934" s="336"/>
    </row>
    <row r="935" ht="12">
      <c r="G935" s="336"/>
    </row>
    <row r="936" ht="12">
      <c r="G936" s="336"/>
    </row>
    <row r="937" ht="12">
      <c r="G937" s="336"/>
    </row>
    <row r="938" ht="12">
      <c r="G938" s="336"/>
    </row>
    <row r="939" ht="12">
      <c r="G939" s="336"/>
    </row>
    <row r="940" ht="12">
      <c r="G940" s="336"/>
    </row>
    <row r="941" ht="12">
      <c r="G941" s="336"/>
    </row>
    <row r="942" ht="12">
      <c r="G942" s="336"/>
    </row>
    <row r="943" ht="12">
      <c r="G943" s="336"/>
    </row>
    <row r="944" ht="12">
      <c r="G944" s="336"/>
    </row>
    <row r="945" ht="12">
      <c r="G945" s="336"/>
    </row>
    <row r="946" ht="12">
      <c r="G946" s="336"/>
    </row>
    <row r="947" ht="12">
      <c r="G947" s="336"/>
    </row>
    <row r="948" ht="12">
      <c r="G948" s="336"/>
    </row>
    <row r="949" ht="12">
      <c r="G949" s="336"/>
    </row>
    <row r="950" ht="12">
      <c r="G950" s="336"/>
    </row>
    <row r="951" ht="12">
      <c r="G951" s="336"/>
    </row>
    <row r="952" ht="12">
      <c r="G952" s="336"/>
    </row>
    <row r="953" ht="12">
      <c r="G953" s="336"/>
    </row>
    <row r="954" ht="12">
      <c r="G954" s="336"/>
    </row>
    <row r="955" ht="12">
      <c r="G955" s="336"/>
    </row>
    <row r="956" ht="12">
      <c r="G956" s="336"/>
    </row>
    <row r="957" ht="12">
      <c r="G957" s="336"/>
    </row>
    <row r="958" ht="12">
      <c r="G958" s="336"/>
    </row>
    <row r="959" ht="12">
      <c r="G959" s="336"/>
    </row>
    <row r="960" ht="12">
      <c r="G960" s="336"/>
    </row>
    <row r="961" ht="12">
      <c r="G961" s="336"/>
    </row>
    <row r="962" ht="12">
      <c r="G962" s="336"/>
    </row>
    <row r="963" ht="12">
      <c r="G963" s="336"/>
    </row>
    <row r="964" ht="12">
      <c r="G964" s="336"/>
    </row>
    <row r="965" ht="12">
      <c r="G965" s="336"/>
    </row>
    <row r="966" ht="12">
      <c r="G966" s="336"/>
    </row>
    <row r="967" ht="12">
      <c r="G967" s="336"/>
    </row>
    <row r="968" ht="12">
      <c r="G968" s="336"/>
    </row>
    <row r="969" ht="12">
      <c r="G969" s="336"/>
    </row>
    <row r="970" ht="12">
      <c r="G970" s="336"/>
    </row>
    <row r="971" ht="12">
      <c r="G971" s="336"/>
    </row>
    <row r="972" ht="12">
      <c r="G972" s="336"/>
    </row>
    <row r="973" ht="12">
      <c r="G973" s="336"/>
    </row>
    <row r="974" ht="12">
      <c r="G974" s="336"/>
    </row>
    <row r="975" ht="12">
      <c r="G975" s="336"/>
    </row>
    <row r="976" ht="12">
      <c r="G976" s="336"/>
    </row>
    <row r="977" ht="12">
      <c r="G977" s="336"/>
    </row>
    <row r="978" ht="12">
      <c r="G978" s="336"/>
    </row>
    <row r="979" ht="12">
      <c r="G979" s="336"/>
    </row>
    <row r="980" ht="12">
      <c r="G980" s="336"/>
    </row>
    <row r="981" ht="12">
      <c r="G981" s="336"/>
    </row>
    <row r="982" ht="12">
      <c r="G982" s="336"/>
    </row>
    <row r="983" ht="12">
      <c r="G983" s="336"/>
    </row>
    <row r="984" ht="12">
      <c r="G984" s="336"/>
    </row>
    <row r="985" ht="12">
      <c r="G985" s="336"/>
    </row>
    <row r="986" ht="12">
      <c r="G986" s="336"/>
    </row>
    <row r="987" ht="12">
      <c r="G987" s="336"/>
    </row>
    <row r="988" ht="12">
      <c r="G988" s="336"/>
    </row>
    <row r="989" ht="12">
      <c r="G989" s="336"/>
    </row>
    <row r="990" ht="12">
      <c r="G990" s="336"/>
    </row>
    <row r="991" ht="12">
      <c r="G991" s="336"/>
    </row>
    <row r="992" ht="12">
      <c r="G992" s="336"/>
    </row>
    <row r="993" ht="12">
      <c r="G993" s="336"/>
    </row>
    <row r="994" ht="12">
      <c r="G994" s="336"/>
    </row>
    <row r="995" ht="12">
      <c r="G995" s="336"/>
    </row>
    <row r="996" ht="12">
      <c r="G996" s="336"/>
    </row>
    <row r="997" ht="12">
      <c r="G997" s="336"/>
    </row>
    <row r="998" ht="12">
      <c r="G998" s="336"/>
    </row>
    <row r="999" ht="12">
      <c r="G999" s="336"/>
    </row>
    <row r="1000" ht="12">
      <c r="G1000" s="336"/>
    </row>
    <row r="1001" ht="12">
      <c r="G1001" s="336"/>
    </row>
    <row r="1002" ht="12">
      <c r="G1002" s="336"/>
    </row>
    <row r="1003" ht="12">
      <c r="G1003" s="336"/>
    </row>
    <row r="1004" ht="12">
      <c r="G1004" s="336"/>
    </row>
    <row r="1005" ht="12">
      <c r="G1005" s="336"/>
    </row>
    <row r="1006" ht="12">
      <c r="G1006" s="336"/>
    </row>
    <row r="1007" ht="12">
      <c r="G1007" s="336"/>
    </row>
    <row r="1008" ht="12">
      <c r="G1008" s="336"/>
    </row>
    <row r="1009" ht="12">
      <c r="G1009" s="336"/>
    </row>
    <row r="1010" ht="12">
      <c r="G1010" s="336"/>
    </row>
    <row r="1011" ht="12">
      <c r="G1011" s="336"/>
    </row>
    <row r="1012" ht="12">
      <c r="G1012" s="336"/>
    </row>
    <row r="1013" ht="12">
      <c r="G1013" s="336"/>
    </row>
    <row r="1014" ht="12">
      <c r="G1014" s="336"/>
    </row>
    <row r="1015" ht="12">
      <c r="G1015" s="336"/>
    </row>
    <row r="1016" ht="12">
      <c r="G1016" s="336"/>
    </row>
    <row r="1017" ht="12">
      <c r="G1017" s="336"/>
    </row>
    <row r="1018" ht="12">
      <c r="G1018" s="336"/>
    </row>
    <row r="1019" ht="12">
      <c r="G1019" s="336"/>
    </row>
    <row r="1020" ht="12">
      <c r="G1020" s="336"/>
    </row>
    <row r="1021" ht="12">
      <c r="G1021" s="336"/>
    </row>
    <row r="1022" ht="12">
      <c r="G1022" s="336"/>
    </row>
    <row r="1023" ht="12">
      <c r="G1023" s="336"/>
    </row>
    <row r="1024" ht="12">
      <c r="G1024" s="336"/>
    </row>
    <row r="1025" ht="12">
      <c r="G1025" s="336"/>
    </row>
    <row r="1026" ht="12">
      <c r="G1026" s="336"/>
    </row>
    <row r="1027" ht="12">
      <c r="G1027" s="336"/>
    </row>
    <row r="1028" ht="12">
      <c r="G1028" s="336"/>
    </row>
    <row r="1029" ht="12">
      <c r="G1029" s="336"/>
    </row>
    <row r="1030" ht="12">
      <c r="G1030" s="336"/>
    </row>
    <row r="1031" ht="12">
      <c r="G1031" s="336"/>
    </row>
    <row r="1032" ht="12">
      <c r="G1032" s="336"/>
    </row>
    <row r="1033" ht="12">
      <c r="G1033" s="336"/>
    </row>
    <row r="1034" ht="12">
      <c r="G1034" s="336"/>
    </row>
    <row r="1035" ht="12">
      <c r="G1035" s="336"/>
    </row>
    <row r="1036" ht="12">
      <c r="G1036" s="336"/>
    </row>
    <row r="1037" ht="12">
      <c r="G1037" s="336"/>
    </row>
    <row r="1038" ht="12">
      <c r="G1038" s="336"/>
    </row>
    <row r="1039" ht="12">
      <c r="G1039" s="336"/>
    </row>
    <row r="1040" ht="12">
      <c r="G1040" s="336"/>
    </row>
    <row r="1041" ht="12">
      <c r="G1041" s="336"/>
    </row>
    <row r="1042" ht="12">
      <c r="G1042" s="336"/>
    </row>
    <row r="1043" ht="12">
      <c r="G1043" s="336"/>
    </row>
    <row r="1044" ht="12">
      <c r="G1044" s="336"/>
    </row>
    <row r="1045" ht="12">
      <c r="G1045" s="336"/>
    </row>
    <row r="1046" ht="12">
      <c r="G1046" s="336"/>
    </row>
    <row r="1047" ht="12">
      <c r="G1047" s="336"/>
    </row>
    <row r="1048" ht="12">
      <c r="G1048" s="336"/>
    </row>
    <row r="1049" ht="12">
      <c r="G1049" s="336"/>
    </row>
    <row r="1050" ht="12">
      <c r="G1050" s="336"/>
    </row>
    <row r="1051" ht="12">
      <c r="G1051" s="336"/>
    </row>
    <row r="1052" ht="12">
      <c r="G1052" s="336"/>
    </row>
    <row r="1053" ht="12">
      <c r="G1053" s="336"/>
    </row>
    <row r="1054" ht="12">
      <c r="G1054" s="336"/>
    </row>
    <row r="1055" ht="12">
      <c r="G1055" s="336"/>
    </row>
    <row r="1056" ht="12">
      <c r="G1056" s="336"/>
    </row>
    <row r="1057" ht="12">
      <c r="G1057" s="336"/>
    </row>
    <row r="1058" ht="12">
      <c r="G1058" s="336"/>
    </row>
    <row r="1059" ht="12">
      <c r="G1059" s="336"/>
    </row>
    <row r="1060" ht="12">
      <c r="G1060" s="336"/>
    </row>
    <row r="1061" ht="12">
      <c r="G1061" s="336"/>
    </row>
    <row r="1062" ht="12">
      <c r="G1062" s="336"/>
    </row>
    <row r="1063" ht="12">
      <c r="G1063" s="336"/>
    </row>
    <row r="1064" ht="12">
      <c r="G1064" s="336"/>
    </row>
    <row r="1065" ht="12">
      <c r="G1065" s="336"/>
    </row>
    <row r="1066" ht="12">
      <c r="G1066" s="336"/>
    </row>
    <row r="1067" ht="12">
      <c r="G1067" s="336"/>
    </row>
    <row r="1068" ht="12">
      <c r="G1068" s="336"/>
    </row>
    <row r="1069" ht="12">
      <c r="G1069" s="336"/>
    </row>
    <row r="1070" ht="12">
      <c r="G1070" s="336"/>
    </row>
    <row r="1071" ht="12">
      <c r="G1071" s="336"/>
    </row>
    <row r="1072" ht="12">
      <c r="G1072" s="336"/>
    </row>
    <row r="1073" ht="12">
      <c r="G1073" s="336"/>
    </row>
    <row r="1074" ht="12">
      <c r="G1074" s="336"/>
    </row>
    <row r="1075" ht="12">
      <c r="G1075" s="336"/>
    </row>
    <row r="1076" ht="12">
      <c r="G1076" s="336"/>
    </row>
    <row r="1077" ht="12">
      <c r="G1077" s="336"/>
    </row>
    <row r="1078" ht="12">
      <c r="G1078" s="336"/>
    </row>
    <row r="1079" ht="12">
      <c r="G1079" s="336"/>
    </row>
    <row r="1080" ht="12">
      <c r="G1080" s="336"/>
    </row>
    <row r="1081" ht="12">
      <c r="G1081" s="336"/>
    </row>
    <row r="1082" ht="12">
      <c r="G1082" s="336"/>
    </row>
    <row r="1083" ht="12">
      <c r="G1083" s="336"/>
    </row>
    <row r="1084" ht="12">
      <c r="G1084" s="336"/>
    </row>
    <row r="1085" ht="12">
      <c r="G1085" s="336"/>
    </row>
    <row r="1086" ht="12">
      <c r="G1086" s="336"/>
    </row>
    <row r="1087" ht="12">
      <c r="G1087" s="336"/>
    </row>
    <row r="1088" ht="12">
      <c r="G1088" s="336"/>
    </row>
    <row r="1089" ht="12">
      <c r="G1089" s="336"/>
    </row>
    <row r="1090" ht="12">
      <c r="G1090" s="336"/>
    </row>
    <row r="1091" ht="12">
      <c r="G1091" s="336"/>
    </row>
    <row r="1092" ht="12">
      <c r="G1092" s="336"/>
    </row>
    <row r="1093" ht="12">
      <c r="G1093" s="336"/>
    </row>
    <row r="1094" ht="12">
      <c r="G1094" s="336"/>
    </row>
    <row r="1095" ht="12">
      <c r="G1095" s="336"/>
    </row>
    <row r="1096" ht="12">
      <c r="G1096" s="336"/>
    </row>
    <row r="1097" ht="12">
      <c r="G1097" s="336"/>
    </row>
    <row r="1098" ht="12">
      <c r="G1098" s="336"/>
    </row>
    <row r="1099" ht="12">
      <c r="G1099" s="336"/>
    </row>
    <row r="1100" ht="12">
      <c r="G1100" s="336"/>
    </row>
    <row r="1101" ht="12">
      <c r="G1101" s="336"/>
    </row>
    <row r="1102" ht="12">
      <c r="G1102" s="336"/>
    </row>
    <row r="1103" ht="12">
      <c r="G1103" s="336"/>
    </row>
    <row r="1104" ht="12">
      <c r="G1104" s="336"/>
    </row>
    <row r="1105" ht="12">
      <c r="G1105" s="336"/>
    </row>
    <row r="1106" ht="12">
      <c r="G1106" s="336"/>
    </row>
    <row r="1107" ht="12">
      <c r="G1107" s="336"/>
    </row>
    <row r="1108" ht="12">
      <c r="G1108" s="336"/>
    </row>
    <row r="1109" ht="12">
      <c r="G1109" s="336"/>
    </row>
    <row r="1110" ht="12">
      <c r="G1110" s="336"/>
    </row>
    <row r="1111" ht="12">
      <c r="G1111" s="336"/>
    </row>
    <row r="1112" ht="12">
      <c r="G1112" s="336"/>
    </row>
    <row r="1113" ht="12">
      <c r="G1113" s="336"/>
    </row>
    <row r="1114" ht="12">
      <c r="G1114" s="336"/>
    </row>
    <row r="1115" ht="12">
      <c r="G1115" s="336"/>
    </row>
    <row r="1116" ht="12">
      <c r="G1116" s="336"/>
    </row>
    <row r="1117" ht="12">
      <c r="G1117" s="336"/>
    </row>
    <row r="1118" ht="12">
      <c r="G1118" s="336"/>
    </row>
    <row r="1119" ht="12">
      <c r="G1119" s="336"/>
    </row>
    <row r="1120" ht="12">
      <c r="G1120" s="336"/>
    </row>
    <row r="1121" ht="12">
      <c r="G1121" s="336"/>
    </row>
    <row r="1122" ht="12">
      <c r="G1122" s="336"/>
    </row>
    <row r="1123" ht="12">
      <c r="G1123" s="336"/>
    </row>
    <row r="1124" ht="12">
      <c r="G1124" s="336"/>
    </row>
    <row r="1125" ht="12">
      <c r="G1125" s="336"/>
    </row>
    <row r="1126" ht="12">
      <c r="G1126" s="336"/>
    </row>
    <row r="1127" ht="12">
      <c r="G1127" s="336"/>
    </row>
    <row r="1128" ht="12">
      <c r="G1128" s="336"/>
    </row>
    <row r="1129" ht="12">
      <c r="G1129" s="336"/>
    </row>
    <row r="1130" ht="12">
      <c r="G1130" s="336"/>
    </row>
    <row r="1131" ht="12">
      <c r="G1131" s="336"/>
    </row>
    <row r="1132" ht="12">
      <c r="G1132" s="336"/>
    </row>
    <row r="1133" ht="12">
      <c r="G1133" s="336"/>
    </row>
    <row r="1134" ht="12">
      <c r="G1134" s="336"/>
    </row>
    <row r="1135" ht="12">
      <c r="G1135" s="336"/>
    </row>
    <row r="1136" ht="12">
      <c r="G1136" s="336"/>
    </row>
    <row r="1137" ht="12">
      <c r="G1137" s="336"/>
    </row>
    <row r="1138" ht="12">
      <c r="G1138" s="336"/>
    </row>
    <row r="1139" ht="12">
      <c r="G1139" s="336"/>
    </row>
    <row r="1140" ht="12">
      <c r="G1140" s="336"/>
    </row>
    <row r="1141" ht="12">
      <c r="G1141" s="336"/>
    </row>
    <row r="1142" ht="12">
      <c r="G1142" s="336"/>
    </row>
    <row r="1143" ht="12">
      <c r="G1143" s="336"/>
    </row>
    <row r="1144" ht="12">
      <c r="G1144" s="336"/>
    </row>
    <row r="1145" ht="12">
      <c r="G1145" s="336"/>
    </row>
    <row r="1146" ht="12">
      <c r="G1146" s="336"/>
    </row>
    <row r="1147" ht="12">
      <c r="G1147" s="336"/>
    </row>
    <row r="1148" ht="12">
      <c r="G1148" s="336"/>
    </row>
    <row r="1149" ht="12">
      <c r="G1149" s="336"/>
    </row>
    <row r="1150" ht="12">
      <c r="G1150" s="336"/>
    </row>
    <row r="1151" ht="12">
      <c r="G1151" s="336"/>
    </row>
    <row r="1152" ht="12">
      <c r="G1152" s="336"/>
    </row>
    <row r="1153" ht="12">
      <c r="G1153" s="336"/>
    </row>
    <row r="1154" ht="12">
      <c r="G1154" s="336"/>
    </row>
    <row r="1155" ht="12">
      <c r="G1155" s="336"/>
    </row>
    <row r="1156" ht="12">
      <c r="G1156" s="336"/>
    </row>
    <row r="1157" ht="12">
      <c r="G1157" s="336"/>
    </row>
    <row r="1158" ht="12">
      <c r="G1158" s="336"/>
    </row>
    <row r="1159" ht="12">
      <c r="G1159" s="336"/>
    </row>
    <row r="1160" ht="12">
      <c r="G1160" s="336"/>
    </row>
    <row r="1161" ht="12">
      <c r="G1161" s="336"/>
    </row>
    <row r="1162" ht="12">
      <c r="G1162" s="336"/>
    </row>
    <row r="1163" ht="12">
      <c r="G1163" s="336"/>
    </row>
    <row r="1164" ht="12">
      <c r="G1164" s="336"/>
    </row>
    <row r="1165" ht="12">
      <c r="G1165" s="336"/>
    </row>
    <row r="1166" ht="12">
      <c r="G1166" s="336"/>
    </row>
    <row r="1167" ht="12">
      <c r="G1167" s="336"/>
    </row>
    <row r="1168" ht="12">
      <c r="G1168" s="336"/>
    </row>
    <row r="1169" ht="12">
      <c r="G1169" s="336"/>
    </row>
    <row r="1170" ht="12">
      <c r="G1170" s="336"/>
    </row>
    <row r="1171" ht="12">
      <c r="G1171" s="336"/>
    </row>
    <row r="1172" ht="12">
      <c r="G1172" s="336"/>
    </row>
    <row r="1173" ht="12">
      <c r="G1173" s="336"/>
    </row>
    <row r="1174" ht="12">
      <c r="G1174" s="336"/>
    </row>
    <row r="1175" ht="12">
      <c r="G1175" s="336"/>
    </row>
    <row r="1176" ht="12">
      <c r="G1176" s="336"/>
    </row>
    <row r="1177" ht="12">
      <c r="G1177" s="336"/>
    </row>
    <row r="1178" ht="12">
      <c r="G1178" s="336"/>
    </row>
    <row r="1179" ht="12">
      <c r="G1179" s="336"/>
    </row>
    <row r="1180" ht="12">
      <c r="G1180" s="336"/>
    </row>
    <row r="1181" ht="12">
      <c r="G1181" s="336"/>
    </row>
    <row r="1182" ht="12">
      <c r="G1182" s="336"/>
    </row>
    <row r="1183" ht="12">
      <c r="G1183" s="336"/>
    </row>
    <row r="1184" ht="12">
      <c r="G1184" s="336"/>
    </row>
    <row r="1185" ht="12">
      <c r="G1185" s="336"/>
    </row>
    <row r="1186" ht="12">
      <c r="G1186" s="336"/>
    </row>
    <row r="1187" ht="12">
      <c r="G1187" s="336"/>
    </row>
    <row r="1188" ht="12">
      <c r="G1188" s="336"/>
    </row>
    <row r="1189" ht="12">
      <c r="G1189" s="336"/>
    </row>
    <row r="1190" ht="12">
      <c r="G1190" s="336"/>
    </row>
    <row r="1191" ht="12">
      <c r="G1191" s="336"/>
    </row>
    <row r="1192" ht="12">
      <c r="G1192" s="336"/>
    </row>
    <row r="1193" ht="12">
      <c r="G1193" s="336"/>
    </row>
    <row r="1194" ht="12">
      <c r="G1194" s="336"/>
    </row>
    <row r="1195" ht="12">
      <c r="G1195" s="336"/>
    </row>
    <row r="1196" ht="12">
      <c r="G1196" s="336"/>
    </row>
    <row r="1197" ht="12">
      <c r="G1197" s="336"/>
    </row>
    <row r="1198" ht="12">
      <c r="G1198" s="336"/>
    </row>
    <row r="1199" ht="12">
      <c r="G1199" s="336"/>
    </row>
    <row r="1200" ht="12">
      <c r="G1200" s="336"/>
    </row>
    <row r="1201" ht="12">
      <c r="G1201" s="336"/>
    </row>
    <row r="1202" ht="12">
      <c r="G1202" s="336"/>
    </row>
    <row r="1203" ht="12">
      <c r="G1203" s="336"/>
    </row>
    <row r="1204" ht="12">
      <c r="G1204" s="336"/>
    </row>
    <row r="1205" ht="12">
      <c r="G1205" s="336"/>
    </row>
    <row r="1206" ht="12">
      <c r="G1206" s="336"/>
    </row>
    <row r="1207" ht="12">
      <c r="G1207" s="336"/>
    </row>
    <row r="1208" ht="12">
      <c r="G1208" s="336"/>
    </row>
    <row r="1209" ht="12">
      <c r="G1209" s="336"/>
    </row>
    <row r="1210" ht="12">
      <c r="G1210" s="336"/>
    </row>
    <row r="1211" ht="12">
      <c r="G1211" s="336"/>
    </row>
    <row r="1212" ht="12">
      <c r="G1212" s="336"/>
    </row>
    <row r="1213" ht="12">
      <c r="G1213" s="336"/>
    </row>
    <row r="1214" ht="12">
      <c r="G1214" s="336"/>
    </row>
    <row r="1215" ht="12">
      <c r="G1215" s="336"/>
    </row>
    <row r="1216" ht="12">
      <c r="G1216" s="336"/>
    </row>
    <row r="1217" ht="12">
      <c r="G1217" s="336"/>
    </row>
    <row r="1218" ht="12">
      <c r="G1218" s="336"/>
    </row>
    <row r="1219" ht="12">
      <c r="G1219" s="336"/>
    </row>
    <row r="1220" ht="12">
      <c r="G1220" s="336"/>
    </row>
    <row r="1221" ht="12">
      <c r="G1221" s="336"/>
    </row>
    <row r="1222" ht="12">
      <c r="G1222" s="336"/>
    </row>
    <row r="1223" ht="12">
      <c r="G1223" s="336"/>
    </row>
    <row r="1224" ht="12">
      <c r="G1224" s="336"/>
    </row>
    <row r="1225" ht="12">
      <c r="G1225" s="336"/>
    </row>
    <row r="1226" ht="12">
      <c r="G1226" s="336"/>
    </row>
    <row r="1227" ht="12">
      <c r="G1227" s="336"/>
    </row>
    <row r="1228" ht="12">
      <c r="G1228" s="336"/>
    </row>
    <row r="1229" ht="12">
      <c r="G1229" s="336"/>
    </row>
    <row r="1230" ht="12">
      <c r="G1230" s="336"/>
    </row>
    <row r="1231" ht="12">
      <c r="G1231" s="336"/>
    </row>
    <row r="1232" ht="12">
      <c r="G1232" s="336"/>
    </row>
    <row r="1233" ht="12">
      <c r="G1233" s="336"/>
    </row>
    <row r="1234" ht="12">
      <c r="G1234" s="336"/>
    </row>
    <row r="1235" ht="12">
      <c r="G1235" s="336"/>
    </row>
    <row r="1236" ht="12">
      <c r="G1236" s="336"/>
    </row>
    <row r="1237" ht="12">
      <c r="G1237" s="336"/>
    </row>
    <row r="1238" ht="12">
      <c r="G1238" s="336"/>
    </row>
    <row r="1239" ht="12">
      <c r="G1239" s="336"/>
    </row>
    <row r="1240" ht="12">
      <c r="G1240" s="336"/>
    </row>
    <row r="1241" ht="12">
      <c r="G1241" s="336"/>
    </row>
    <row r="1242" ht="12">
      <c r="G1242" s="336"/>
    </row>
    <row r="1243" ht="12">
      <c r="G1243" s="336"/>
    </row>
    <row r="1244" ht="12">
      <c r="G1244" s="336"/>
    </row>
    <row r="1245" ht="12">
      <c r="G1245" s="336"/>
    </row>
    <row r="1246" ht="12">
      <c r="G1246" s="336"/>
    </row>
    <row r="1247" ht="12">
      <c r="G1247" s="336"/>
    </row>
    <row r="1248" ht="12">
      <c r="G1248" s="336"/>
    </row>
    <row r="1249" ht="12">
      <c r="G1249" s="336"/>
    </row>
    <row r="1250" ht="12">
      <c r="G1250" s="336"/>
    </row>
    <row r="1251" ht="12">
      <c r="G1251" s="336"/>
    </row>
    <row r="1252" ht="12">
      <c r="G1252" s="336"/>
    </row>
    <row r="1253" ht="12">
      <c r="G1253" s="336"/>
    </row>
    <row r="1254" ht="12">
      <c r="G1254" s="336"/>
    </row>
    <row r="1255" ht="12">
      <c r="G1255" s="336"/>
    </row>
    <row r="1256" ht="12">
      <c r="G1256" s="336"/>
    </row>
    <row r="1257" ht="12">
      <c r="G1257" s="336"/>
    </row>
    <row r="1258" ht="12">
      <c r="G1258" s="336"/>
    </row>
    <row r="1259" ht="12">
      <c r="G1259" s="336"/>
    </row>
    <row r="1260" ht="12">
      <c r="G1260" s="336"/>
    </row>
    <row r="1261" ht="12">
      <c r="G1261" s="336"/>
    </row>
    <row r="1262" ht="12">
      <c r="G1262" s="336"/>
    </row>
    <row r="1263" ht="12">
      <c r="G1263" s="336"/>
    </row>
    <row r="1264" ht="12">
      <c r="G1264" s="336"/>
    </row>
    <row r="1265" ht="12">
      <c r="G1265" s="336"/>
    </row>
    <row r="1266" ht="12">
      <c r="G1266" s="336"/>
    </row>
    <row r="1267" ht="12">
      <c r="G1267" s="336"/>
    </row>
    <row r="1268" ht="12">
      <c r="G1268" s="336"/>
    </row>
    <row r="1269" ht="12">
      <c r="G1269" s="336"/>
    </row>
    <row r="1270" ht="12">
      <c r="G1270" s="336"/>
    </row>
    <row r="1271" ht="12">
      <c r="G1271" s="336"/>
    </row>
    <row r="1272" ht="12">
      <c r="G1272" s="336"/>
    </row>
    <row r="1273" ht="12">
      <c r="G1273" s="336"/>
    </row>
    <row r="1274" ht="12">
      <c r="G1274" s="336"/>
    </row>
    <row r="1275" ht="12">
      <c r="G1275" s="336"/>
    </row>
    <row r="1276" ht="12">
      <c r="G1276" s="336"/>
    </row>
    <row r="1277" ht="12">
      <c r="G1277" s="336"/>
    </row>
    <row r="1278" ht="12">
      <c r="G1278" s="336"/>
    </row>
    <row r="1279" ht="12">
      <c r="G1279" s="336"/>
    </row>
    <row r="1280" ht="12">
      <c r="G1280" s="336"/>
    </row>
    <row r="1281" ht="12">
      <c r="G1281" s="336"/>
    </row>
    <row r="1282" ht="12">
      <c r="G1282" s="336"/>
    </row>
    <row r="1283" ht="12">
      <c r="G1283" s="336"/>
    </row>
    <row r="1284" ht="12">
      <c r="G1284" s="336"/>
    </row>
    <row r="1285" ht="12">
      <c r="G1285" s="336"/>
    </row>
    <row r="1286" ht="12">
      <c r="G1286" s="336"/>
    </row>
    <row r="1287" ht="12">
      <c r="G1287" s="336"/>
    </row>
    <row r="1288" ht="12">
      <c r="G1288" s="336"/>
    </row>
    <row r="1289" ht="12">
      <c r="G1289" s="336"/>
    </row>
    <row r="1290" ht="12">
      <c r="G1290" s="336"/>
    </row>
    <row r="1291" ht="12">
      <c r="G1291" s="336"/>
    </row>
    <row r="1292" ht="12">
      <c r="G1292" s="336"/>
    </row>
    <row r="1293" ht="12">
      <c r="G1293" s="336"/>
    </row>
    <row r="1294" ht="12">
      <c r="G1294" s="336"/>
    </row>
    <row r="1295" ht="12">
      <c r="G1295" s="336"/>
    </row>
    <row r="1296" ht="12">
      <c r="G1296" s="336"/>
    </row>
    <row r="1297" ht="12">
      <c r="G1297" s="336"/>
    </row>
    <row r="1298" ht="12">
      <c r="G1298" s="336"/>
    </row>
    <row r="1299" ht="12">
      <c r="G1299" s="336"/>
    </row>
    <row r="1300" ht="12">
      <c r="G1300" s="336"/>
    </row>
    <row r="1301" ht="12">
      <c r="G1301" s="336"/>
    </row>
    <row r="1302" ht="12">
      <c r="G1302" s="336"/>
    </row>
    <row r="1303" ht="12">
      <c r="G1303" s="336"/>
    </row>
    <row r="1304" ht="12">
      <c r="G1304" s="336"/>
    </row>
    <row r="1305" ht="12">
      <c r="G1305" s="336"/>
    </row>
    <row r="1306" ht="12">
      <c r="G1306" s="336"/>
    </row>
    <row r="1307" ht="12">
      <c r="G1307" s="336"/>
    </row>
    <row r="1308" ht="12">
      <c r="G1308" s="336"/>
    </row>
    <row r="1309" ht="12">
      <c r="G1309" s="336"/>
    </row>
    <row r="1310" ht="12">
      <c r="G1310" s="336"/>
    </row>
    <row r="1311" ht="12">
      <c r="G1311" s="336"/>
    </row>
    <row r="1312" ht="12">
      <c r="G1312" s="336"/>
    </row>
    <row r="1313" ht="12">
      <c r="G1313" s="336"/>
    </row>
    <row r="1314" ht="12">
      <c r="G1314" s="336"/>
    </row>
    <row r="1315" ht="12">
      <c r="G1315" s="336"/>
    </row>
    <row r="1316" ht="12">
      <c r="G1316" s="336"/>
    </row>
    <row r="1317" ht="12">
      <c r="G1317" s="336"/>
    </row>
    <row r="1318" ht="12">
      <c r="G1318" s="336"/>
    </row>
    <row r="1319" ht="12">
      <c r="G1319" s="336"/>
    </row>
    <row r="1320" ht="12">
      <c r="G1320" s="336"/>
    </row>
    <row r="1321" ht="12">
      <c r="G1321" s="336"/>
    </row>
    <row r="1322" ht="12">
      <c r="G1322" s="336"/>
    </row>
    <row r="1323" ht="12">
      <c r="G1323" s="336"/>
    </row>
    <row r="1324" ht="12">
      <c r="G1324" s="336"/>
    </row>
    <row r="1325" ht="12">
      <c r="G1325" s="336"/>
    </row>
    <row r="1326" ht="12">
      <c r="G1326" s="336"/>
    </row>
    <row r="1327" ht="12">
      <c r="G1327" s="336"/>
    </row>
    <row r="1328" ht="12">
      <c r="G1328" s="336"/>
    </row>
    <row r="1329" ht="12">
      <c r="G1329" s="336"/>
    </row>
    <row r="1330" ht="12">
      <c r="G1330" s="336"/>
    </row>
    <row r="1331" ht="12">
      <c r="G1331" s="336"/>
    </row>
    <row r="1332" ht="12">
      <c r="G1332" s="336"/>
    </row>
    <row r="1333" ht="12">
      <c r="G1333" s="336"/>
    </row>
    <row r="1334" ht="12">
      <c r="G1334" s="336"/>
    </row>
    <row r="1335" ht="12">
      <c r="G1335" s="336"/>
    </row>
    <row r="1336" ht="12">
      <c r="G1336" s="336"/>
    </row>
    <row r="1337" ht="12">
      <c r="G1337" s="336"/>
    </row>
    <row r="1338" ht="12">
      <c r="G1338" s="336"/>
    </row>
    <row r="1339" ht="12">
      <c r="G1339" s="336"/>
    </row>
    <row r="1340" ht="12">
      <c r="G1340" s="336"/>
    </row>
    <row r="1341" ht="12">
      <c r="G1341" s="336"/>
    </row>
    <row r="1342" ht="12">
      <c r="G1342" s="336"/>
    </row>
    <row r="1343" ht="12">
      <c r="G1343" s="336"/>
    </row>
    <row r="1344" ht="12">
      <c r="G1344" s="336"/>
    </row>
    <row r="1345" ht="12">
      <c r="G1345" s="336"/>
    </row>
    <row r="1346" ht="12">
      <c r="G1346" s="336"/>
    </row>
    <row r="1347" ht="12">
      <c r="G1347" s="336"/>
    </row>
    <row r="1348" ht="12">
      <c r="G1348" s="336"/>
    </row>
    <row r="1349" ht="12">
      <c r="G1349" s="336"/>
    </row>
    <row r="1350" ht="12">
      <c r="G1350" s="336"/>
    </row>
    <row r="1351" ht="12">
      <c r="G1351" s="336"/>
    </row>
    <row r="1352" ht="12">
      <c r="G1352" s="336"/>
    </row>
    <row r="1353" ht="12">
      <c r="G1353" s="336"/>
    </row>
    <row r="1354" ht="12">
      <c r="G1354" s="336"/>
    </row>
    <row r="1355" ht="12">
      <c r="G1355" s="336"/>
    </row>
    <row r="1356" ht="12">
      <c r="G1356" s="336"/>
    </row>
    <row r="1357" ht="12">
      <c r="G1357" s="336"/>
    </row>
    <row r="1358" ht="12">
      <c r="G1358" s="336"/>
    </row>
    <row r="1359" ht="12">
      <c r="G1359" s="336"/>
    </row>
    <row r="1360" ht="12">
      <c r="G1360" s="336"/>
    </row>
    <row r="1361" ht="12">
      <c r="G1361" s="336"/>
    </row>
    <row r="1362" ht="12">
      <c r="G1362" s="336"/>
    </row>
    <row r="1363" ht="12">
      <c r="G1363" s="336"/>
    </row>
    <row r="1364" ht="12">
      <c r="G1364" s="336"/>
    </row>
    <row r="1365" ht="12">
      <c r="G1365" s="336"/>
    </row>
    <row r="1366" ht="12">
      <c r="G1366" s="336"/>
    </row>
    <row r="1367" ht="12">
      <c r="G1367" s="336"/>
    </row>
    <row r="1368" ht="12">
      <c r="G1368" s="336"/>
    </row>
    <row r="1369" ht="12">
      <c r="G1369" s="336"/>
    </row>
    <row r="1370" ht="12">
      <c r="G1370" s="336"/>
    </row>
    <row r="1371" ht="12">
      <c r="G1371" s="336"/>
    </row>
    <row r="1372" ht="12">
      <c r="G1372" s="336"/>
    </row>
    <row r="1373" ht="12">
      <c r="G1373" s="336"/>
    </row>
    <row r="1374" ht="12">
      <c r="G1374" s="336"/>
    </row>
    <row r="1375" ht="12">
      <c r="G1375" s="336"/>
    </row>
    <row r="1376" ht="12">
      <c r="G1376" s="336"/>
    </row>
    <row r="1377" ht="12">
      <c r="G1377" s="336"/>
    </row>
    <row r="1378" ht="12">
      <c r="G1378" s="336"/>
    </row>
    <row r="1379" ht="12">
      <c r="G1379" s="336"/>
    </row>
    <row r="1380" ht="12">
      <c r="G1380" s="336"/>
    </row>
    <row r="1381" ht="12">
      <c r="G1381" s="336"/>
    </row>
    <row r="1382" ht="12">
      <c r="G1382" s="336"/>
    </row>
    <row r="1383" ht="12">
      <c r="G1383" s="336"/>
    </row>
    <row r="1384" ht="12">
      <c r="G1384" s="336"/>
    </row>
    <row r="1385" ht="12">
      <c r="G1385" s="336"/>
    </row>
    <row r="1386" ht="12">
      <c r="G1386" s="336"/>
    </row>
    <row r="1387" ht="12">
      <c r="G1387" s="336"/>
    </row>
    <row r="1388" ht="12">
      <c r="G1388" s="336"/>
    </row>
    <row r="1389" ht="12">
      <c r="G1389" s="336"/>
    </row>
    <row r="1390" ht="12">
      <c r="G1390" s="336"/>
    </row>
    <row r="1391" ht="12">
      <c r="G1391" s="336"/>
    </row>
    <row r="1392" ht="12">
      <c r="G1392" s="336"/>
    </row>
    <row r="1393" ht="12">
      <c r="G1393" s="336"/>
    </row>
    <row r="1394" ht="12">
      <c r="G1394" s="336"/>
    </row>
    <row r="1395" ht="12">
      <c r="G1395" s="336"/>
    </row>
    <row r="1396" ht="12">
      <c r="G1396" s="336"/>
    </row>
    <row r="1397" ht="12">
      <c r="G1397" s="336"/>
    </row>
    <row r="1398" ht="12">
      <c r="G1398" s="336"/>
    </row>
    <row r="1399" ht="12">
      <c r="G1399" s="336"/>
    </row>
    <row r="1400" ht="12">
      <c r="G1400" s="336"/>
    </row>
    <row r="1401" ht="12">
      <c r="G1401" s="336"/>
    </row>
    <row r="1402" ht="12">
      <c r="G1402" s="336"/>
    </row>
    <row r="1403" ht="12">
      <c r="G1403" s="336"/>
    </row>
    <row r="1404" ht="12">
      <c r="G1404" s="336"/>
    </row>
    <row r="1405" ht="12">
      <c r="G1405" s="336"/>
    </row>
    <row r="1406" ht="12">
      <c r="G1406" s="336"/>
    </row>
    <row r="1407" ht="12">
      <c r="G1407" s="336"/>
    </row>
    <row r="1408" ht="12">
      <c r="G1408" s="336"/>
    </row>
    <row r="1409" ht="12">
      <c r="G1409" s="336"/>
    </row>
    <row r="1410" ht="12">
      <c r="G1410" s="336"/>
    </row>
    <row r="1411" ht="12">
      <c r="G1411" s="336"/>
    </row>
    <row r="1412" ht="12">
      <c r="G1412" s="336"/>
    </row>
    <row r="1413" ht="12">
      <c r="G1413" s="336"/>
    </row>
    <row r="1414" ht="12">
      <c r="G1414" s="336"/>
    </row>
    <row r="1415" ht="12">
      <c r="G1415" s="336"/>
    </row>
    <row r="1416" ht="12">
      <c r="G1416" s="336"/>
    </row>
    <row r="1417" ht="12">
      <c r="G1417" s="336"/>
    </row>
    <row r="1418" ht="12">
      <c r="G1418" s="336"/>
    </row>
    <row r="1419" ht="12">
      <c r="G1419" s="336"/>
    </row>
    <row r="1420" ht="12">
      <c r="G1420" s="336"/>
    </row>
    <row r="1421" ht="12">
      <c r="G1421" s="336"/>
    </row>
    <row r="1422" ht="12">
      <c r="G1422" s="336"/>
    </row>
    <row r="1423" ht="12">
      <c r="G1423" s="336"/>
    </row>
    <row r="1424" ht="12">
      <c r="G1424" s="336"/>
    </row>
    <row r="1425" ht="12">
      <c r="G1425" s="336"/>
    </row>
    <row r="1426" ht="12">
      <c r="G1426" s="336"/>
    </row>
    <row r="1427" ht="12">
      <c r="G1427" s="336"/>
    </row>
    <row r="1428" ht="12">
      <c r="G1428" s="336"/>
    </row>
    <row r="1429" ht="12">
      <c r="G1429" s="336"/>
    </row>
    <row r="1430" ht="12">
      <c r="G1430" s="336"/>
    </row>
    <row r="1431" ht="12">
      <c r="G1431" s="336"/>
    </row>
    <row r="1432" ht="12">
      <c r="G1432" s="336"/>
    </row>
    <row r="1433" ht="12">
      <c r="G1433" s="336"/>
    </row>
    <row r="1434" ht="12">
      <c r="G1434" s="336"/>
    </row>
    <row r="1435" ht="12">
      <c r="G1435" s="336"/>
    </row>
    <row r="1436" ht="12">
      <c r="G1436" s="336"/>
    </row>
    <row r="1437" ht="12">
      <c r="G1437" s="336"/>
    </row>
    <row r="1438" ht="12">
      <c r="G1438" s="336"/>
    </row>
    <row r="1439" ht="12">
      <c r="G1439" s="336"/>
    </row>
    <row r="1440" ht="12">
      <c r="G1440" s="336"/>
    </row>
    <row r="1441" ht="12">
      <c r="G1441" s="336"/>
    </row>
    <row r="1442" ht="12">
      <c r="G1442" s="336"/>
    </row>
    <row r="1443" ht="12">
      <c r="G1443" s="336"/>
    </row>
    <row r="1444" ht="12">
      <c r="G1444" s="336"/>
    </row>
    <row r="1445" ht="12">
      <c r="G1445" s="336"/>
    </row>
    <row r="1446" ht="12">
      <c r="G1446" s="336"/>
    </row>
    <row r="1447" ht="12">
      <c r="G1447" s="336"/>
    </row>
    <row r="1448" ht="12">
      <c r="G1448" s="336"/>
    </row>
    <row r="1449" ht="12">
      <c r="G1449" s="336"/>
    </row>
    <row r="1450" ht="12">
      <c r="G1450" s="336"/>
    </row>
    <row r="1451" ht="12">
      <c r="G1451" s="336"/>
    </row>
    <row r="1452" ht="12">
      <c r="G1452" s="336"/>
    </row>
    <row r="1453" ht="12">
      <c r="G1453" s="336"/>
    </row>
    <row r="1454" ht="12">
      <c r="G1454" s="336"/>
    </row>
    <row r="1455" ht="12">
      <c r="G1455" s="336"/>
    </row>
    <row r="1456" ht="12">
      <c r="G1456" s="336"/>
    </row>
    <row r="1457" ht="12">
      <c r="G1457" s="336"/>
    </row>
    <row r="1458" ht="12">
      <c r="G1458" s="336"/>
    </row>
    <row r="1459" ht="12">
      <c r="G1459" s="336"/>
    </row>
    <row r="1460" ht="12">
      <c r="G1460" s="336"/>
    </row>
    <row r="1461" ht="12">
      <c r="G1461" s="336"/>
    </row>
    <row r="1462" ht="12">
      <c r="G1462" s="336"/>
    </row>
    <row r="1463" ht="12">
      <c r="G1463" s="336"/>
    </row>
    <row r="1464" ht="12">
      <c r="G1464" s="336"/>
    </row>
    <row r="1465" ht="12">
      <c r="G1465" s="336"/>
    </row>
    <row r="1466" ht="12">
      <c r="G1466" s="336"/>
    </row>
    <row r="1467" ht="12">
      <c r="G1467" s="336"/>
    </row>
    <row r="1468" ht="12">
      <c r="G1468" s="336"/>
    </row>
    <row r="1469" ht="12">
      <c r="G1469" s="336"/>
    </row>
    <row r="1470" ht="12">
      <c r="G1470" s="336"/>
    </row>
    <row r="1471" ht="12">
      <c r="G1471" s="336"/>
    </row>
    <row r="1472" ht="12">
      <c r="G1472" s="336"/>
    </row>
    <row r="1473" ht="12">
      <c r="G1473" s="336"/>
    </row>
    <row r="1474" ht="12">
      <c r="G1474" s="336"/>
    </row>
    <row r="1475" ht="12">
      <c r="G1475" s="336"/>
    </row>
    <row r="1476" ht="12">
      <c r="G1476" s="336"/>
    </row>
    <row r="1477" ht="12">
      <c r="G1477" s="336"/>
    </row>
    <row r="1478" ht="12">
      <c r="G1478" s="336"/>
    </row>
    <row r="1479" ht="12">
      <c r="G1479" s="336"/>
    </row>
    <row r="1480" ht="12">
      <c r="G1480" s="336"/>
    </row>
    <row r="1481" ht="12">
      <c r="G1481" s="336"/>
    </row>
    <row r="1482" ht="12">
      <c r="G1482" s="336"/>
    </row>
    <row r="1483" ht="12">
      <c r="G1483" s="336"/>
    </row>
    <row r="1484" ht="12">
      <c r="G1484" s="336"/>
    </row>
    <row r="1485" ht="12">
      <c r="G1485" s="336"/>
    </row>
    <row r="1486" ht="12">
      <c r="G1486" s="336"/>
    </row>
    <row r="1487" ht="12">
      <c r="G1487" s="336"/>
    </row>
    <row r="1488" ht="12">
      <c r="G1488" s="336"/>
    </row>
    <row r="1489" ht="12">
      <c r="G1489" s="336"/>
    </row>
    <row r="1490" ht="12">
      <c r="G1490" s="336"/>
    </row>
    <row r="1491" ht="12">
      <c r="G1491" s="336"/>
    </row>
    <row r="1492" ht="12">
      <c r="G1492" s="336"/>
    </row>
    <row r="1493" ht="12">
      <c r="G1493" s="336"/>
    </row>
    <row r="1494" ht="12">
      <c r="G1494" s="336"/>
    </row>
    <row r="1495" ht="12">
      <c r="G1495" s="336"/>
    </row>
    <row r="1496" ht="12">
      <c r="G1496" s="336"/>
    </row>
    <row r="1497" ht="12">
      <c r="G1497" s="336"/>
    </row>
    <row r="1498" ht="12">
      <c r="G1498" s="336"/>
    </row>
    <row r="1499" ht="12">
      <c r="G1499" s="336"/>
    </row>
    <row r="1500" ht="12">
      <c r="G1500" s="336"/>
    </row>
    <row r="1501" ht="12">
      <c r="G1501" s="336"/>
    </row>
    <row r="1502" ht="12">
      <c r="G1502" s="336"/>
    </row>
    <row r="1503" ht="12">
      <c r="G1503" s="336"/>
    </row>
    <row r="1504" ht="12">
      <c r="G1504" s="336"/>
    </row>
    <row r="1505" ht="12">
      <c r="G1505" s="336"/>
    </row>
    <row r="1506" ht="12">
      <c r="G1506" s="336"/>
    </row>
    <row r="1507" ht="12">
      <c r="G1507" s="336"/>
    </row>
    <row r="1508" ht="12">
      <c r="G1508" s="336"/>
    </row>
    <row r="1509" ht="12">
      <c r="G1509" s="336"/>
    </row>
    <row r="1510" ht="12">
      <c r="G1510" s="336"/>
    </row>
    <row r="1511" ht="12">
      <c r="G1511" s="336"/>
    </row>
    <row r="1512" ht="12">
      <c r="G1512" s="336"/>
    </row>
    <row r="1513" ht="12">
      <c r="G1513" s="336"/>
    </row>
    <row r="1514" ht="12">
      <c r="G1514" s="336"/>
    </row>
    <row r="1515" ht="12">
      <c r="G1515" s="336"/>
    </row>
    <row r="1516" ht="12">
      <c r="G1516" s="336"/>
    </row>
    <row r="1517" ht="12">
      <c r="G1517" s="336"/>
    </row>
    <row r="1518" ht="12">
      <c r="G1518" s="336"/>
    </row>
    <row r="1519" ht="12">
      <c r="G1519" s="336"/>
    </row>
    <row r="1520" ht="12">
      <c r="G1520" s="336"/>
    </row>
    <row r="1521" ht="12">
      <c r="G1521" s="336"/>
    </row>
    <row r="1522" ht="12">
      <c r="G1522" s="336"/>
    </row>
    <row r="1523" ht="12">
      <c r="G1523" s="336"/>
    </row>
    <row r="1524" ht="12">
      <c r="G1524" s="336"/>
    </row>
    <row r="1525" ht="12">
      <c r="G1525" s="336"/>
    </row>
    <row r="1526" ht="12">
      <c r="G1526" s="336"/>
    </row>
    <row r="1527" ht="12">
      <c r="G1527" s="336"/>
    </row>
    <row r="1528" ht="12">
      <c r="G1528" s="336"/>
    </row>
    <row r="1529" ht="12">
      <c r="G1529" s="336"/>
    </row>
    <row r="1530" ht="12">
      <c r="G1530" s="336"/>
    </row>
    <row r="1531" ht="12">
      <c r="G1531" s="336"/>
    </row>
    <row r="1532" ht="12">
      <c r="G1532" s="336"/>
    </row>
    <row r="1533" ht="12">
      <c r="G1533" s="336"/>
    </row>
    <row r="1534" ht="12">
      <c r="G1534" s="336"/>
    </row>
    <row r="1535" ht="12">
      <c r="G1535" s="336"/>
    </row>
    <row r="1536" ht="12">
      <c r="G1536" s="336"/>
    </row>
    <row r="1537" ht="12">
      <c r="G1537" s="336"/>
    </row>
    <row r="1538" ht="12">
      <c r="G1538" s="336"/>
    </row>
    <row r="1539" ht="12">
      <c r="G1539" s="336"/>
    </row>
    <row r="1540" ht="12">
      <c r="G1540" s="336"/>
    </row>
    <row r="1541" ht="12">
      <c r="G1541" s="336"/>
    </row>
    <row r="1542" ht="12">
      <c r="G1542" s="336"/>
    </row>
    <row r="1543" ht="12">
      <c r="G1543" s="336"/>
    </row>
    <row r="1544" ht="12">
      <c r="G1544" s="336"/>
    </row>
    <row r="1545" ht="12">
      <c r="G1545" s="336"/>
    </row>
    <row r="1546" ht="12">
      <c r="G1546" s="336"/>
    </row>
    <row r="1547" ht="12">
      <c r="G1547" s="336"/>
    </row>
    <row r="1548" ht="12">
      <c r="G1548" s="336"/>
    </row>
    <row r="1549" ht="12">
      <c r="G1549" s="336"/>
    </row>
    <row r="1550" ht="12">
      <c r="G1550" s="336"/>
    </row>
    <row r="1551" ht="12">
      <c r="G1551" s="336"/>
    </row>
    <row r="1552" ht="12">
      <c r="G1552" s="336"/>
    </row>
    <row r="1553" ht="12">
      <c r="G1553" s="336"/>
    </row>
    <row r="1554" ht="12">
      <c r="G1554" s="336"/>
    </row>
    <row r="1555" ht="12">
      <c r="G1555" s="336"/>
    </row>
    <row r="1556" ht="12">
      <c r="G1556" s="336"/>
    </row>
    <row r="1557" ht="12">
      <c r="G1557" s="336"/>
    </row>
    <row r="1558" ht="12">
      <c r="G1558" s="336"/>
    </row>
    <row r="1559" ht="12">
      <c r="G1559" s="336"/>
    </row>
    <row r="1560" ht="12">
      <c r="G1560" s="336"/>
    </row>
    <row r="1561" ht="12">
      <c r="G1561" s="336"/>
    </row>
    <row r="1562" ht="12">
      <c r="G1562" s="336"/>
    </row>
    <row r="1563" ht="12">
      <c r="G1563" s="336"/>
    </row>
    <row r="1564" ht="12">
      <c r="G1564" s="336"/>
    </row>
    <row r="1565" ht="12">
      <c r="G1565" s="336"/>
    </row>
    <row r="1566" ht="12">
      <c r="G1566" s="336"/>
    </row>
    <row r="1567" ht="12">
      <c r="G1567" s="336"/>
    </row>
    <row r="1568" ht="12">
      <c r="G1568" s="336"/>
    </row>
    <row r="1569" ht="12">
      <c r="G1569" s="336"/>
    </row>
    <row r="1570" ht="12">
      <c r="G1570" s="336"/>
    </row>
    <row r="1571" ht="12">
      <c r="G1571" s="336"/>
    </row>
    <row r="1572" ht="12">
      <c r="G1572" s="336"/>
    </row>
    <row r="1573" ht="12">
      <c r="G1573" s="336"/>
    </row>
    <row r="1574" ht="12">
      <c r="G1574" s="336"/>
    </row>
    <row r="1575" ht="12">
      <c r="G1575" s="336"/>
    </row>
    <row r="1576" ht="12">
      <c r="G1576" s="336"/>
    </row>
    <row r="1577" ht="12">
      <c r="G1577" s="336"/>
    </row>
    <row r="1578" ht="12">
      <c r="G1578" s="336"/>
    </row>
    <row r="1579" ht="12">
      <c r="G1579" s="336"/>
    </row>
    <row r="1580" ht="12">
      <c r="G1580" s="336"/>
    </row>
    <row r="1581" ht="12">
      <c r="G1581" s="336"/>
    </row>
    <row r="1582" ht="12">
      <c r="G1582" s="336"/>
    </row>
    <row r="1583" ht="12">
      <c r="G1583" s="336"/>
    </row>
    <row r="1584" ht="12">
      <c r="G1584" s="336"/>
    </row>
    <row r="1585" ht="12">
      <c r="G1585" s="336"/>
    </row>
    <row r="1586" ht="12">
      <c r="G1586" s="336"/>
    </row>
    <row r="1587" ht="12">
      <c r="G1587" s="336"/>
    </row>
    <row r="1588" ht="12">
      <c r="G1588" s="336"/>
    </row>
    <row r="1589" ht="12">
      <c r="G1589" s="336"/>
    </row>
    <row r="1590" ht="12">
      <c r="G1590" s="336"/>
    </row>
    <row r="1591" ht="12">
      <c r="G1591" s="336"/>
    </row>
    <row r="1592" ht="12">
      <c r="G1592" s="336"/>
    </row>
    <row r="1593" ht="12">
      <c r="G1593" s="336"/>
    </row>
    <row r="1594" ht="12">
      <c r="G1594" s="336"/>
    </row>
    <row r="1595" ht="12">
      <c r="G1595" s="336"/>
    </row>
    <row r="1596" ht="12">
      <c r="G1596" s="336"/>
    </row>
    <row r="1597" ht="12">
      <c r="G1597" s="336"/>
    </row>
    <row r="1598" ht="12">
      <c r="G1598" s="336"/>
    </row>
    <row r="1599" ht="12">
      <c r="G1599" s="336"/>
    </row>
    <row r="1600" ht="12">
      <c r="G1600" s="336"/>
    </row>
    <row r="1601" ht="12">
      <c r="G1601" s="336"/>
    </row>
    <row r="1602" ht="12">
      <c r="G1602" s="336"/>
    </row>
    <row r="1603" ht="12">
      <c r="G1603" s="336"/>
    </row>
    <row r="1604" ht="12">
      <c r="G1604" s="336"/>
    </row>
    <row r="1605" ht="12">
      <c r="G1605" s="336"/>
    </row>
    <row r="1606" ht="12">
      <c r="G1606" s="336"/>
    </row>
    <row r="1607" ht="12">
      <c r="G1607" s="336"/>
    </row>
    <row r="1608" ht="12">
      <c r="G1608" s="336"/>
    </row>
    <row r="1609" ht="12">
      <c r="G1609" s="336"/>
    </row>
    <row r="1610" ht="12">
      <c r="G1610" s="336"/>
    </row>
    <row r="1611" ht="12">
      <c r="G1611" s="336"/>
    </row>
    <row r="1612" ht="12">
      <c r="G1612" s="336"/>
    </row>
    <row r="1613" ht="12">
      <c r="G1613" s="336"/>
    </row>
    <row r="1614" ht="12">
      <c r="G1614" s="336"/>
    </row>
    <row r="1615" ht="12">
      <c r="G1615" s="336"/>
    </row>
    <row r="1616" ht="12">
      <c r="G1616" s="336"/>
    </row>
    <row r="1617" ht="12">
      <c r="G1617" s="336"/>
    </row>
    <row r="1618" ht="12">
      <c r="G1618" s="336"/>
    </row>
    <row r="1619" ht="12">
      <c r="G1619" s="336"/>
    </row>
    <row r="1620" ht="12">
      <c r="G1620" s="336"/>
    </row>
    <row r="1621" ht="12">
      <c r="G1621" s="336"/>
    </row>
    <row r="1622" ht="12">
      <c r="G1622" s="336"/>
    </row>
    <row r="1623" ht="12">
      <c r="G1623" s="336"/>
    </row>
    <row r="1624" ht="12">
      <c r="G1624" s="336"/>
    </row>
    <row r="1625" ht="12">
      <c r="G1625" s="336"/>
    </row>
    <row r="1626" ht="12">
      <c r="G1626" s="336"/>
    </row>
    <row r="1627" ht="12">
      <c r="G1627" s="336"/>
    </row>
    <row r="1628" ht="12">
      <c r="G1628" s="336"/>
    </row>
    <row r="1629" ht="12">
      <c r="G1629" s="336"/>
    </row>
    <row r="1630" ht="12">
      <c r="G1630" s="336"/>
    </row>
    <row r="1631" ht="12">
      <c r="G1631" s="336"/>
    </row>
    <row r="1632" ht="12">
      <c r="G1632" s="336"/>
    </row>
    <row r="1633" ht="12">
      <c r="G1633" s="336"/>
    </row>
    <row r="1634" ht="12">
      <c r="G1634" s="336"/>
    </row>
    <row r="1635" ht="12">
      <c r="G1635" s="336"/>
    </row>
    <row r="1636" ht="12">
      <c r="G1636" s="336"/>
    </row>
    <row r="1637" ht="12">
      <c r="G1637" s="336"/>
    </row>
    <row r="1638" ht="12">
      <c r="G1638" s="336"/>
    </row>
    <row r="1639" ht="12">
      <c r="G1639" s="336"/>
    </row>
    <row r="1640" ht="12">
      <c r="G1640" s="336"/>
    </row>
    <row r="1641" ht="12">
      <c r="G1641" s="336"/>
    </row>
    <row r="1642" ht="12">
      <c r="G1642" s="336"/>
    </row>
    <row r="1643" ht="12">
      <c r="G1643" s="336"/>
    </row>
    <row r="1644" ht="12">
      <c r="G1644" s="336"/>
    </row>
    <row r="1645" ht="12">
      <c r="G1645" s="336"/>
    </row>
    <row r="1646" ht="12">
      <c r="G1646" s="336"/>
    </row>
    <row r="1647" ht="12">
      <c r="G1647" s="336"/>
    </row>
    <row r="1648" ht="12">
      <c r="G1648" s="336"/>
    </row>
    <row r="1649" ht="12">
      <c r="G1649" s="336"/>
    </row>
    <row r="1650" ht="12">
      <c r="G1650" s="336"/>
    </row>
    <row r="1651" ht="12">
      <c r="G1651" s="336"/>
    </row>
    <row r="1652" ht="12">
      <c r="G1652" s="336"/>
    </row>
    <row r="1653" ht="12">
      <c r="G1653" s="336"/>
    </row>
    <row r="1654" ht="12">
      <c r="G1654" s="336"/>
    </row>
    <row r="1655" ht="12">
      <c r="G1655" s="336"/>
    </row>
    <row r="1656" ht="12">
      <c r="G1656" s="336"/>
    </row>
    <row r="1657" ht="12">
      <c r="G1657" s="336"/>
    </row>
    <row r="1658" ht="12">
      <c r="G1658" s="336"/>
    </row>
    <row r="1659" ht="12">
      <c r="G1659" s="336"/>
    </row>
    <row r="1660" ht="12">
      <c r="G1660" s="336"/>
    </row>
    <row r="1661" ht="12">
      <c r="G1661" s="336"/>
    </row>
    <row r="1662" ht="12">
      <c r="G1662" s="336"/>
    </row>
    <row r="1663" ht="12">
      <c r="G1663" s="336"/>
    </row>
    <row r="1664" ht="12">
      <c r="G1664" s="336"/>
    </row>
    <row r="1665" ht="12">
      <c r="G1665" s="336"/>
    </row>
    <row r="1666" ht="12">
      <c r="G1666" s="336"/>
    </row>
    <row r="1667" ht="12">
      <c r="G1667" s="336"/>
    </row>
    <row r="1668" ht="12">
      <c r="G1668" s="336"/>
    </row>
    <row r="1669" ht="12">
      <c r="G1669" s="336"/>
    </row>
    <row r="1670" ht="12">
      <c r="G1670" s="336"/>
    </row>
    <row r="1671" ht="12">
      <c r="G1671" s="336"/>
    </row>
    <row r="1672" ht="12">
      <c r="G1672" s="336"/>
    </row>
    <row r="1673" ht="12">
      <c r="G1673" s="336"/>
    </row>
    <row r="1674" ht="12">
      <c r="G1674" s="336"/>
    </row>
    <row r="1675" ht="12">
      <c r="G1675" s="336"/>
    </row>
    <row r="1676" ht="12">
      <c r="G1676" s="336"/>
    </row>
    <row r="1677" ht="12">
      <c r="G1677" s="336"/>
    </row>
    <row r="1678" ht="12">
      <c r="G1678" s="336"/>
    </row>
    <row r="1679" ht="12">
      <c r="G1679" s="336"/>
    </row>
    <row r="1680" ht="12">
      <c r="G1680" s="336"/>
    </row>
    <row r="1681" ht="12">
      <c r="G1681" s="336"/>
    </row>
    <row r="1682" ht="12">
      <c r="G1682" s="336"/>
    </row>
    <row r="1683" ht="12">
      <c r="G1683" s="336"/>
    </row>
    <row r="1684" ht="12">
      <c r="G1684" s="336"/>
    </row>
    <row r="1685" ht="12">
      <c r="G1685" s="336"/>
    </row>
    <row r="1686" ht="12">
      <c r="G1686" s="336"/>
    </row>
    <row r="1687" ht="12">
      <c r="G1687" s="336"/>
    </row>
    <row r="1688" ht="12">
      <c r="G1688" s="336"/>
    </row>
    <row r="1689" ht="12">
      <c r="G1689" s="336"/>
    </row>
    <row r="1690" ht="12">
      <c r="G1690" s="336"/>
    </row>
    <row r="1691" ht="12">
      <c r="G1691" s="336"/>
    </row>
    <row r="1692" ht="12">
      <c r="G1692" s="336"/>
    </row>
    <row r="1693" ht="12">
      <c r="G1693" s="336"/>
    </row>
    <row r="1694" ht="12">
      <c r="G1694" s="336"/>
    </row>
    <row r="1695" ht="12">
      <c r="G1695" s="336"/>
    </row>
    <row r="1696" ht="12">
      <c r="G1696" s="336"/>
    </row>
    <row r="1697" ht="12">
      <c r="G1697" s="336"/>
    </row>
    <row r="1698" ht="12">
      <c r="G1698" s="336"/>
    </row>
    <row r="1699" ht="12">
      <c r="G1699" s="336"/>
    </row>
    <row r="1700" ht="12">
      <c r="G1700" s="336"/>
    </row>
    <row r="1701" ht="12">
      <c r="G1701" s="336"/>
    </row>
    <row r="1702" ht="12">
      <c r="G1702" s="336"/>
    </row>
    <row r="1703" ht="12">
      <c r="G1703" s="336"/>
    </row>
    <row r="1704" ht="12">
      <c r="G1704" s="336"/>
    </row>
    <row r="1705" ht="12">
      <c r="G1705" s="336"/>
    </row>
    <row r="1706" ht="12">
      <c r="G1706" s="336"/>
    </row>
    <row r="1707" ht="12">
      <c r="G1707" s="336"/>
    </row>
    <row r="1708" ht="12">
      <c r="G1708" s="336"/>
    </row>
    <row r="1709" ht="12">
      <c r="G1709" s="336"/>
    </row>
    <row r="1710" ht="12">
      <c r="G1710" s="336"/>
    </row>
    <row r="1711" ht="12">
      <c r="G1711" s="336"/>
    </row>
    <row r="1712" ht="12">
      <c r="G1712" s="336"/>
    </row>
    <row r="1713" ht="12">
      <c r="G1713" s="336"/>
    </row>
    <row r="1714" ht="12">
      <c r="G1714" s="336"/>
    </row>
    <row r="1715" ht="12">
      <c r="G1715" s="336"/>
    </row>
    <row r="1716" ht="12">
      <c r="G1716" s="336"/>
    </row>
    <row r="1717" ht="12">
      <c r="G1717" s="336"/>
    </row>
    <row r="1718" ht="12">
      <c r="G1718" s="336"/>
    </row>
    <row r="1719" ht="12">
      <c r="G1719" s="336"/>
    </row>
    <row r="1720" ht="12">
      <c r="G1720" s="336"/>
    </row>
    <row r="1721" ht="12">
      <c r="G1721" s="336"/>
    </row>
    <row r="1722" ht="12">
      <c r="G1722" s="336"/>
    </row>
    <row r="1723" ht="12">
      <c r="G1723" s="336"/>
    </row>
    <row r="1724" ht="12">
      <c r="G1724" s="336"/>
    </row>
    <row r="1725" ht="12">
      <c r="G1725" s="336"/>
    </row>
    <row r="1726" ht="12">
      <c r="G1726" s="336"/>
    </row>
    <row r="1727" ht="12">
      <c r="G1727" s="336"/>
    </row>
    <row r="1728" ht="12">
      <c r="G1728" s="336"/>
    </row>
    <row r="1729" ht="12">
      <c r="G1729" s="336"/>
    </row>
    <row r="1730" ht="12">
      <c r="G1730" s="336"/>
    </row>
    <row r="1731" ht="12">
      <c r="G1731" s="336"/>
    </row>
    <row r="1732" ht="12">
      <c r="G1732" s="336"/>
    </row>
    <row r="1733" ht="12">
      <c r="G1733" s="336"/>
    </row>
    <row r="1734" ht="12">
      <c r="G1734" s="336"/>
    </row>
    <row r="1735" ht="12">
      <c r="G1735" s="336"/>
    </row>
    <row r="1736" ht="12">
      <c r="G1736" s="336"/>
    </row>
    <row r="1737" ht="12">
      <c r="G1737" s="336"/>
    </row>
    <row r="1738" ht="12">
      <c r="G1738" s="336"/>
    </row>
    <row r="1739" ht="12">
      <c r="G1739" s="336"/>
    </row>
    <row r="1740" ht="12">
      <c r="G1740" s="336"/>
    </row>
    <row r="1741" ht="12">
      <c r="G1741" s="336"/>
    </row>
    <row r="1742" ht="12">
      <c r="G1742" s="336"/>
    </row>
    <row r="1743" ht="12">
      <c r="G1743" s="336"/>
    </row>
    <row r="1744" ht="12">
      <c r="G1744" s="336"/>
    </row>
    <row r="1745" ht="12">
      <c r="G1745" s="336"/>
    </row>
    <row r="1746" ht="12">
      <c r="G1746" s="336"/>
    </row>
    <row r="1747" ht="12">
      <c r="G1747" s="336"/>
    </row>
    <row r="1748" ht="12">
      <c r="G1748" s="336"/>
    </row>
    <row r="1749" ht="12">
      <c r="G1749" s="336"/>
    </row>
    <row r="1750" ht="12">
      <c r="G1750" s="336"/>
    </row>
    <row r="1751" ht="12">
      <c r="G1751" s="336"/>
    </row>
    <row r="1752" ht="12">
      <c r="G1752" s="336"/>
    </row>
    <row r="1753" ht="12">
      <c r="G1753" s="336"/>
    </row>
    <row r="1754" ht="12">
      <c r="G1754" s="336"/>
    </row>
    <row r="1755" ht="12">
      <c r="G1755" s="336"/>
    </row>
    <row r="1756" ht="12">
      <c r="G1756" s="336"/>
    </row>
    <row r="1757" ht="12">
      <c r="G1757" s="336"/>
    </row>
    <row r="1758" ht="12">
      <c r="G1758" s="336"/>
    </row>
    <row r="1759" ht="12">
      <c r="G1759" s="336"/>
    </row>
    <row r="1760" ht="12">
      <c r="G1760" s="336"/>
    </row>
    <row r="1761" ht="12">
      <c r="G1761" s="336"/>
    </row>
    <row r="1762" ht="12">
      <c r="G1762" s="336"/>
    </row>
    <row r="1763" ht="12">
      <c r="G1763" s="336"/>
    </row>
    <row r="1764" ht="12">
      <c r="G1764" s="336"/>
    </row>
    <row r="1765" ht="12">
      <c r="G1765" s="336"/>
    </row>
    <row r="1766" ht="12">
      <c r="G1766" s="336"/>
    </row>
    <row r="1767" ht="12">
      <c r="G1767" s="336"/>
    </row>
    <row r="1768" ht="12">
      <c r="G1768" s="336"/>
    </row>
    <row r="1769" ht="12">
      <c r="G1769" s="336"/>
    </row>
    <row r="1770" ht="12">
      <c r="G1770" s="336"/>
    </row>
    <row r="1771" ht="12">
      <c r="G1771" s="336"/>
    </row>
    <row r="1772" ht="12">
      <c r="G1772" s="336"/>
    </row>
    <row r="1773" ht="12">
      <c r="G1773" s="336"/>
    </row>
    <row r="1774" ht="12">
      <c r="G1774" s="336"/>
    </row>
    <row r="1775" ht="12">
      <c r="G1775" s="336"/>
    </row>
    <row r="1776" ht="12">
      <c r="G1776" s="336"/>
    </row>
    <row r="1777" ht="12">
      <c r="G1777" s="336"/>
    </row>
    <row r="1778" ht="12">
      <c r="G1778" s="336"/>
    </row>
    <row r="1779" ht="12">
      <c r="G1779" s="336"/>
    </row>
    <row r="1780" ht="12">
      <c r="G1780" s="336"/>
    </row>
    <row r="1781" ht="12">
      <c r="G1781" s="336"/>
    </row>
    <row r="1782" ht="12">
      <c r="G1782" s="336"/>
    </row>
    <row r="1783" ht="12">
      <c r="G1783" s="336"/>
    </row>
    <row r="1784" ht="12">
      <c r="G1784" s="336"/>
    </row>
    <row r="1785" ht="12">
      <c r="G1785" s="336"/>
    </row>
    <row r="1786" ht="12">
      <c r="G1786" s="336"/>
    </row>
    <row r="1787" ht="12">
      <c r="G1787" s="336"/>
    </row>
    <row r="1788" ht="12">
      <c r="G1788" s="336"/>
    </row>
    <row r="1789" ht="12">
      <c r="G1789" s="336"/>
    </row>
    <row r="1790" ht="12">
      <c r="G1790" s="336"/>
    </row>
    <row r="1791" ht="12">
      <c r="G1791" s="336"/>
    </row>
    <row r="1792" ht="12">
      <c r="G1792" s="336"/>
    </row>
    <row r="1793" ht="12">
      <c r="G1793" s="336"/>
    </row>
    <row r="1794" ht="12">
      <c r="G1794" s="336"/>
    </row>
    <row r="1795" ht="12">
      <c r="G1795" s="336"/>
    </row>
    <row r="1796" ht="12">
      <c r="G1796" s="336"/>
    </row>
    <row r="1797" ht="12">
      <c r="G1797" s="336"/>
    </row>
    <row r="1798" ht="12">
      <c r="G1798" s="336"/>
    </row>
    <row r="1799" ht="12">
      <c r="G1799" s="336"/>
    </row>
    <row r="1800" ht="12">
      <c r="G1800" s="336"/>
    </row>
    <row r="1801" ht="12">
      <c r="G1801" s="336"/>
    </row>
    <row r="1802" ht="12">
      <c r="G1802" s="336"/>
    </row>
    <row r="1803" ht="12">
      <c r="G1803" s="336"/>
    </row>
    <row r="1804" ht="12">
      <c r="G1804" s="336"/>
    </row>
    <row r="1805" ht="12">
      <c r="G1805" s="336"/>
    </row>
    <row r="1806" ht="12">
      <c r="G1806" s="336"/>
    </row>
    <row r="1807" ht="12">
      <c r="G1807" s="336"/>
    </row>
    <row r="1808" ht="12">
      <c r="G1808" s="336"/>
    </row>
    <row r="1809" ht="12">
      <c r="G1809" s="336"/>
    </row>
    <row r="1810" ht="12">
      <c r="G1810" s="336"/>
    </row>
    <row r="1811" ht="12">
      <c r="G1811" s="336"/>
    </row>
    <row r="1812" ht="12">
      <c r="G1812" s="336"/>
    </row>
    <row r="1813" ht="12">
      <c r="G1813" s="336"/>
    </row>
    <row r="1814" ht="12">
      <c r="G1814" s="336"/>
    </row>
    <row r="1815" ht="12">
      <c r="G1815" s="336"/>
    </row>
    <row r="1816" ht="12">
      <c r="G1816" s="336"/>
    </row>
    <row r="1817" ht="12">
      <c r="G1817" s="336"/>
    </row>
    <row r="1818" ht="12">
      <c r="G1818" s="336"/>
    </row>
    <row r="1819" ht="12">
      <c r="G1819" s="336"/>
    </row>
    <row r="1820" ht="12">
      <c r="G1820" s="336"/>
    </row>
    <row r="1821" ht="12">
      <c r="G1821" s="336"/>
    </row>
    <row r="1822" ht="12">
      <c r="G1822" s="336"/>
    </row>
    <row r="1823" ht="12">
      <c r="G1823" s="336"/>
    </row>
    <row r="1824" ht="12">
      <c r="G1824" s="336"/>
    </row>
    <row r="1825" ht="12">
      <c r="G1825" s="336"/>
    </row>
    <row r="1826" ht="12">
      <c r="G1826" s="336"/>
    </row>
    <row r="1827" ht="12">
      <c r="G1827" s="336"/>
    </row>
    <row r="1828" ht="12">
      <c r="G1828" s="336"/>
    </row>
    <row r="1829" ht="12">
      <c r="G1829" s="336"/>
    </row>
    <row r="1830" ht="12">
      <c r="G1830" s="336"/>
    </row>
    <row r="1831" ht="12">
      <c r="G1831" s="336"/>
    </row>
    <row r="1832" ht="12">
      <c r="G1832" s="336"/>
    </row>
    <row r="1833" ht="12">
      <c r="G1833" s="336"/>
    </row>
    <row r="1834" ht="12">
      <c r="G1834" s="336"/>
    </row>
    <row r="1835" ht="12">
      <c r="G1835" s="336"/>
    </row>
    <row r="1836" ht="12">
      <c r="G1836" s="336"/>
    </row>
    <row r="1837" ht="12">
      <c r="G1837" s="336"/>
    </row>
    <row r="1838" ht="12">
      <c r="G1838" s="336"/>
    </row>
    <row r="1839" ht="12">
      <c r="G1839" s="336"/>
    </row>
    <row r="1840" ht="12">
      <c r="G1840" s="336"/>
    </row>
    <row r="1841" ht="12">
      <c r="G1841" s="336"/>
    </row>
    <row r="1842" ht="12">
      <c r="G1842" s="336"/>
    </row>
    <row r="1843" ht="12">
      <c r="G1843" s="336"/>
    </row>
    <row r="1844" ht="12">
      <c r="G1844" s="336"/>
    </row>
    <row r="1845" ht="12">
      <c r="G1845" s="336"/>
    </row>
    <row r="1846" ht="12">
      <c r="G1846" s="336"/>
    </row>
    <row r="1847" ht="12">
      <c r="G1847" s="336"/>
    </row>
    <row r="1848" ht="12">
      <c r="G1848" s="336"/>
    </row>
    <row r="1849" ht="12">
      <c r="G1849" s="336"/>
    </row>
    <row r="1850" ht="12">
      <c r="G1850" s="336"/>
    </row>
    <row r="1851" ht="12">
      <c r="G1851" s="336"/>
    </row>
    <row r="1852" ht="12">
      <c r="G1852" s="336"/>
    </row>
    <row r="1853" ht="12">
      <c r="G1853" s="336"/>
    </row>
    <row r="1854" ht="12">
      <c r="G1854" s="336"/>
    </row>
    <row r="1855" ht="12">
      <c r="G1855" s="336"/>
    </row>
    <row r="1856" ht="12">
      <c r="G1856" s="336"/>
    </row>
    <row r="1857" ht="12">
      <c r="G1857" s="336"/>
    </row>
    <row r="1858" ht="12">
      <c r="G1858" s="336"/>
    </row>
    <row r="1859" ht="12">
      <c r="G1859" s="336"/>
    </row>
    <row r="1860" ht="12">
      <c r="G1860" s="336"/>
    </row>
    <row r="1861" ht="12">
      <c r="G1861" s="336"/>
    </row>
    <row r="1862" ht="12">
      <c r="G1862" s="336"/>
    </row>
    <row r="1863" ht="12">
      <c r="G1863" s="336"/>
    </row>
    <row r="1864" ht="12">
      <c r="G1864" s="336"/>
    </row>
    <row r="1865" ht="12">
      <c r="G1865" s="336"/>
    </row>
    <row r="1866" ht="12">
      <c r="G1866" s="336"/>
    </row>
    <row r="1867" ht="12">
      <c r="G1867" s="336"/>
    </row>
    <row r="1868" ht="12">
      <c r="G1868" s="336"/>
    </row>
    <row r="1869" ht="12">
      <c r="G1869" s="336"/>
    </row>
    <row r="1870" ht="12">
      <c r="G1870" s="336"/>
    </row>
    <row r="1871" ht="12">
      <c r="G1871" s="336"/>
    </row>
    <row r="1872" ht="12">
      <c r="G1872" s="336"/>
    </row>
    <row r="1873" ht="12">
      <c r="G1873" s="336"/>
    </row>
    <row r="1874" ht="12">
      <c r="G1874" s="336"/>
    </row>
    <row r="1875" ht="12">
      <c r="G1875" s="336"/>
    </row>
    <row r="1876" ht="12">
      <c r="G1876" s="336"/>
    </row>
    <row r="1877" ht="12">
      <c r="G1877" s="336"/>
    </row>
    <row r="1878" ht="12">
      <c r="G1878" s="336"/>
    </row>
    <row r="1879" ht="12">
      <c r="G1879" s="336"/>
    </row>
    <row r="1880" ht="12">
      <c r="G1880" s="336"/>
    </row>
    <row r="1881" ht="12">
      <c r="G1881" s="336"/>
    </row>
    <row r="1882" ht="12">
      <c r="G1882" s="336"/>
    </row>
    <row r="1883" ht="12">
      <c r="G1883" s="336"/>
    </row>
    <row r="1884" ht="12">
      <c r="G1884" s="336"/>
    </row>
    <row r="1885" ht="12">
      <c r="G1885" s="336"/>
    </row>
    <row r="1886" ht="12">
      <c r="G1886" s="336"/>
    </row>
    <row r="1887" ht="12">
      <c r="G1887" s="336"/>
    </row>
    <row r="1888" ht="12">
      <c r="G1888" s="336"/>
    </row>
    <row r="1889" ht="12">
      <c r="G1889" s="336"/>
    </row>
    <row r="1890" ht="12">
      <c r="G1890" s="336"/>
    </row>
    <row r="1891" ht="12">
      <c r="G1891" s="336"/>
    </row>
    <row r="1892" ht="12">
      <c r="G1892" s="336"/>
    </row>
    <row r="1893" ht="12">
      <c r="G1893" s="336"/>
    </row>
    <row r="1894" ht="12">
      <c r="G1894" s="336"/>
    </row>
    <row r="1895" ht="12">
      <c r="G1895" s="336"/>
    </row>
    <row r="1896" ht="12">
      <c r="G1896" s="336"/>
    </row>
    <row r="1897" ht="12">
      <c r="G1897" s="336"/>
    </row>
    <row r="1898" ht="12">
      <c r="G1898" s="336"/>
    </row>
    <row r="1899" ht="12">
      <c r="G1899" s="336"/>
    </row>
    <row r="1900" ht="12">
      <c r="G1900" s="336"/>
    </row>
    <row r="1901" ht="12">
      <c r="G1901" s="336"/>
    </row>
    <row r="1902" ht="12">
      <c r="G1902" s="336"/>
    </row>
    <row r="1903" ht="12">
      <c r="G1903" s="336"/>
    </row>
    <row r="1904" ht="12">
      <c r="G1904" s="336"/>
    </row>
    <row r="1905" ht="12">
      <c r="G1905" s="336"/>
    </row>
    <row r="1906" ht="12">
      <c r="G1906" s="336"/>
    </row>
    <row r="1907" ht="12">
      <c r="G1907" s="336"/>
    </row>
    <row r="1908" ht="12">
      <c r="G1908" s="336"/>
    </row>
    <row r="1909" ht="12">
      <c r="G1909" s="336"/>
    </row>
    <row r="1910" ht="12">
      <c r="G1910" s="336"/>
    </row>
    <row r="1911" ht="12">
      <c r="G1911" s="336"/>
    </row>
    <row r="1912" ht="12">
      <c r="G1912" s="336"/>
    </row>
    <row r="1913" ht="12">
      <c r="G1913" s="336"/>
    </row>
    <row r="1914" ht="12">
      <c r="G1914" s="336"/>
    </row>
    <row r="1915" ht="12">
      <c r="G1915" s="336"/>
    </row>
    <row r="1916" ht="12">
      <c r="G1916" s="336"/>
    </row>
    <row r="1917" ht="12">
      <c r="G1917" s="336"/>
    </row>
    <row r="1918" ht="12">
      <c r="G1918" s="336"/>
    </row>
    <row r="1919" ht="12">
      <c r="G1919" s="336"/>
    </row>
    <row r="1920" ht="12">
      <c r="G1920" s="336"/>
    </row>
    <row r="1921" ht="12">
      <c r="G1921" s="336"/>
    </row>
    <row r="1922" ht="12">
      <c r="G1922" s="336"/>
    </row>
    <row r="1923" ht="12">
      <c r="G1923" s="336"/>
    </row>
    <row r="1924" ht="12">
      <c r="G1924" s="336"/>
    </row>
    <row r="1925" ht="12">
      <c r="G1925" s="336"/>
    </row>
    <row r="1926" ht="12">
      <c r="G1926" s="336"/>
    </row>
    <row r="1927" ht="12">
      <c r="G1927" s="336"/>
    </row>
    <row r="1928" ht="12">
      <c r="G1928" s="336"/>
    </row>
    <row r="1929" ht="12">
      <c r="G1929" s="336"/>
    </row>
    <row r="1930" ht="12">
      <c r="G1930" s="336"/>
    </row>
    <row r="1931" ht="12">
      <c r="G1931" s="336"/>
    </row>
    <row r="1932" ht="12">
      <c r="G1932" s="336"/>
    </row>
    <row r="1933" ht="12">
      <c r="G1933" s="336"/>
    </row>
    <row r="1934" ht="12">
      <c r="G1934" s="336"/>
    </row>
    <row r="1935" ht="12">
      <c r="G1935" s="336"/>
    </row>
    <row r="1936" ht="12">
      <c r="G1936" s="336"/>
    </row>
    <row r="1937" ht="12">
      <c r="G1937" s="336"/>
    </row>
    <row r="1938" ht="12">
      <c r="G1938" s="336"/>
    </row>
    <row r="1939" ht="12">
      <c r="G1939" s="336"/>
    </row>
    <row r="1940" ht="12">
      <c r="G1940" s="336"/>
    </row>
    <row r="1941" ht="12">
      <c r="G1941" s="336"/>
    </row>
    <row r="1942" ht="12">
      <c r="G1942" s="336"/>
    </row>
    <row r="1943" ht="12">
      <c r="G1943" s="336"/>
    </row>
    <row r="1944" ht="12">
      <c r="G1944" s="336"/>
    </row>
    <row r="1945" ht="12">
      <c r="G1945" s="336"/>
    </row>
    <row r="1946" ht="12">
      <c r="G1946" s="336"/>
    </row>
    <row r="1947" ht="12">
      <c r="G1947" s="336"/>
    </row>
    <row r="1948" ht="12">
      <c r="G1948" s="336"/>
    </row>
    <row r="1949" ht="12">
      <c r="G1949" s="336"/>
    </row>
    <row r="1950" ht="12">
      <c r="G1950" s="336"/>
    </row>
    <row r="1951" ht="12">
      <c r="G1951" s="336"/>
    </row>
    <row r="1952" ht="12">
      <c r="G1952" s="336"/>
    </row>
    <row r="1953" ht="12">
      <c r="G1953" s="336"/>
    </row>
    <row r="1954" ht="12">
      <c r="G1954" s="336"/>
    </row>
    <row r="1955" ht="12">
      <c r="G1955" s="336"/>
    </row>
    <row r="1956" ht="12">
      <c r="G1956" s="336"/>
    </row>
    <row r="1957" ht="12">
      <c r="G1957" s="336"/>
    </row>
    <row r="1958" ht="12">
      <c r="G1958" s="336"/>
    </row>
    <row r="1959" ht="12">
      <c r="G1959" s="336"/>
    </row>
    <row r="1960" ht="12">
      <c r="G1960" s="336"/>
    </row>
    <row r="1961" ht="12">
      <c r="G1961" s="336"/>
    </row>
    <row r="1962" ht="12">
      <c r="G1962" s="336"/>
    </row>
    <row r="1963" ht="12">
      <c r="G1963" s="336"/>
    </row>
    <row r="1964" ht="12">
      <c r="G1964" s="336"/>
    </row>
    <row r="1965" ht="12">
      <c r="G1965" s="336"/>
    </row>
    <row r="1966" ht="12">
      <c r="G1966" s="336"/>
    </row>
    <row r="1967" ht="12">
      <c r="G1967" s="336"/>
    </row>
    <row r="1968" ht="12">
      <c r="G1968" s="336"/>
    </row>
    <row r="1969" ht="12">
      <c r="G1969" s="336"/>
    </row>
    <row r="1970" ht="12">
      <c r="G1970" s="336"/>
    </row>
    <row r="1971" ht="12">
      <c r="G1971" s="336"/>
    </row>
    <row r="1972" ht="12">
      <c r="G1972" s="336"/>
    </row>
    <row r="1973" ht="12">
      <c r="G1973" s="336"/>
    </row>
    <row r="1974" ht="12">
      <c r="G1974" s="336"/>
    </row>
    <row r="1975" ht="12">
      <c r="G1975" s="336"/>
    </row>
    <row r="1976" ht="12">
      <c r="G1976" s="336"/>
    </row>
    <row r="1977" ht="12">
      <c r="G1977" s="336"/>
    </row>
    <row r="1978" ht="12">
      <c r="G1978" s="336"/>
    </row>
    <row r="1979" ht="12">
      <c r="G1979" s="336"/>
    </row>
    <row r="1980" ht="12">
      <c r="G1980" s="336"/>
    </row>
    <row r="1981" ht="12">
      <c r="G1981" s="336"/>
    </row>
    <row r="1982" ht="12">
      <c r="G1982" s="336"/>
    </row>
    <row r="1983" ht="12">
      <c r="G1983" s="336"/>
    </row>
    <row r="1984" ht="12">
      <c r="G1984" s="336"/>
    </row>
    <row r="1985" ht="12">
      <c r="G1985" s="336"/>
    </row>
    <row r="1986" ht="12">
      <c r="G1986" s="336"/>
    </row>
    <row r="1987" ht="12">
      <c r="G1987" s="336"/>
    </row>
    <row r="1988" ht="12">
      <c r="G1988" s="336"/>
    </row>
    <row r="1989" ht="12">
      <c r="G1989" s="336"/>
    </row>
    <row r="1990" ht="12">
      <c r="G1990" s="336"/>
    </row>
    <row r="1991" ht="12">
      <c r="G1991" s="336"/>
    </row>
    <row r="1992" ht="12">
      <c r="G1992" s="336"/>
    </row>
    <row r="1993" ht="12">
      <c r="G1993" s="336"/>
    </row>
    <row r="1994" ht="12">
      <c r="G1994" s="336"/>
    </row>
    <row r="1995" ht="12">
      <c r="G1995" s="336"/>
    </row>
    <row r="1996" ht="12">
      <c r="G1996" s="336"/>
    </row>
    <row r="1997" ht="12">
      <c r="G1997" s="336"/>
    </row>
    <row r="1998" ht="12">
      <c r="G1998" s="336"/>
    </row>
    <row r="1999" ht="12">
      <c r="G1999" s="336"/>
    </row>
    <row r="2000" ht="12">
      <c r="G2000" s="336"/>
    </row>
    <row r="2001" ht="12">
      <c r="G2001" s="336"/>
    </row>
    <row r="2002" ht="12">
      <c r="G2002" s="336"/>
    </row>
    <row r="2003" ht="12">
      <c r="G2003" s="336"/>
    </row>
    <row r="2004" ht="12">
      <c r="G2004" s="336"/>
    </row>
    <row r="2005" ht="12">
      <c r="G2005" s="336"/>
    </row>
    <row r="2006" ht="12">
      <c r="G2006" s="336"/>
    </row>
    <row r="2007" ht="12">
      <c r="G2007" s="336"/>
    </row>
    <row r="2008" ht="12">
      <c r="G2008" s="336"/>
    </row>
    <row r="2009" ht="12">
      <c r="G2009" s="336"/>
    </row>
    <row r="2010" ht="12">
      <c r="G2010" s="336"/>
    </row>
    <row r="2011" ht="12">
      <c r="G2011" s="336"/>
    </row>
    <row r="2012" ht="12">
      <c r="G2012" s="336"/>
    </row>
    <row r="2013" ht="12">
      <c r="G2013" s="336"/>
    </row>
    <row r="2014" ht="12">
      <c r="G2014" s="336"/>
    </row>
    <row r="2015" ht="12">
      <c r="G2015" s="336"/>
    </row>
    <row r="2016" ht="12">
      <c r="G2016" s="336"/>
    </row>
    <row r="2017" ht="12">
      <c r="G2017" s="336"/>
    </row>
    <row r="2018" ht="12">
      <c r="G2018" s="336"/>
    </row>
    <row r="2019" ht="12">
      <c r="G2019" s="336"/>
    </row>
    <row r="2020" ht="12">
      <c r="G2020" s="336"/>
    </row>
    <row r="2021" ht="12">
      <c r="G2021" s="336"/>
    </row>
    <row r="2022" ht="12">
      <c r="G2022" s="336"/>
    </row>
    <row r="2023" ht="12">
      <c r="G2023" s="336"/>
    </row>
    <row r="2024" ht="12">
      <c r="G2024" s="336"/>
    </row>
    <row r="2025" ht="12">
      <c r="G2025" s="336"/>
    </row>
    <row r="2026" ht="12">
      <c r="G2026" s="336"/>
    </row>
    <row r="2027" ht="12">
      <c r="G2027" s="336"/>
    </row>
    <row r="2028" ht="12">
      <c r="G2028" s="336"/>
    </row>
    <row r="2029" ht="12">
      <c r="G2029" s="336"/>
    </row>
    <row r="2030" ht="12">
      <c r="G2030" s="336"/>
    </row>
    <row r="2031" ht="12">
      <c r="G2031" s="336"/>
    </row>
    <row r="2032" ht="12">
      <c r="G2032" s="336"/>
    </row>
    <row r="2033" ht="12">
      <c r="G2033" s="336"/>
    </row>
    <row r="2034" ht="12">
      <c r="G2034" s="336"/>
    </row>
    <row r="2035" ht="12">
      <c r="G2035" s="336"/>
    </row>
    <row r="2036" ht="12">
      <c r="G2036" s="336"/>
    </row>
    <row r="2037" ht="12">
      <c r="G2037" s="336"/>
    </row>
    <row r="2038" ht="12">
      <c r="G2038" s="336"/>
    </row>
    <row r="2039" ht="12">
      <c r="G2039" s="336"/>
    </row>
    <row r="2040" ht="12">
      <c r="G2040" s="336"/>
    </row>
    <row r="2041" ht="12">
      <c r="G2041" s="336"/>
    </row>
    <row r="2042" ht="12">
      <c r="G2042" s="336"/>
    </row>
    <row r="2043" ht="12">
      <c r="G2043" s="336"/>
    </row>
    <row r="2044" ht="12">
      <c r="G2044" s="336"/>
    </row>
    <row r="2045" ht="12">
      <c r="G2045" s="336"/>
    </row>
    <row r="2046" ht="12">
      <c r="G2046" s="336"/>
    </row>
    <row r="2047" ht="12">
      <c r="G2047" s="336"/>
    </row>
    <row r="2048" ht="12">
      <c r="G2048" s="336"/>
    </row>
    <row r="2049" ht="12">
      <c r="G2049" s="336"/>
    </row>
    <row r="2050" ht="12">
      <c r="G2050" s="336"/>
    </row>
    <row r="2051" ht="12">
      <c r="G2051" s="336"/>
    </row>
    <row r="2052" ht="12">
      <c r="G2052" s="336"/>
    </row>
    <row r="2053" ht="12">
      <c r="G2053" s="336"/>
    </row>
    <row r="2054" ht="12">
      <c r="G2054" s="336"/>
    </row>
    <row r="2055" ht="12">
      <c r="G2055" s="336"/>
    </row>
    <row r="2056" ht="12">
      <c r="G2056" s="336"/>
    </row>
    <row r="2057" ht="12">
      <c r="G2057" s="336"/>
    </row>
    <row r="2058" ht="12">
      <c r="G2058" s="336"/>
    </row>
    <row r="2059" ht="12">
      <c r="G2059" s="336"/>
    </row>
    <row r="2060" ht="12">
      <c r="G2060" s="336"/>
    </row>
    <row r="2061" ht="12">
      <c r="G2061" s="336"/>
    </row>
    <row r="2062" ht="12">
      <c r="G2062" s="336"/>
    </row>
    <row r="2063" ht="12">
      <c r="G2063" s="336"/>
    </row>
    <row r="2064" ht="12">
      <c r="G2064" s="336"/>
    </row>
    <row r="2065" ht="12">
      <c r="G2065" s="336"/>
    </row>
    <row r="2066" ht="12">
      <c r="G2066" s="336"/>
    </row>
    <row r="2067" ht="12">
      <c r="G2067" s="336"/>
    </row>
    <row r="2068" ht="12">
      <c r="G2068" s="336"/>
    </row>
    <row r="2069" ht="12">
      <c r="G2069" s="336"/>
    </row>
    <row r="2070" ht="12">
      <c r="G2070" s="336"/>
    </row>
    <row r="2071" ht="12">
      <c r="G2071" s="336"/>
    </row>
    <row r="2072" ht="12">
      <c r="G2072" s="336"/>
    </row>
    <row r="2073" ht="12">
      <c r="G2073" s="336"/>
    </row>
    <row r="2074" ht="12">
      <c r="G2074" s="336"/>
    </row>
    <row r="2075" ht="12">
      <c r="G2075" s="336"/>
    </row>
    <row r="2076" ht="12">
      <c r="G2076" s="336"/>
    </row>
    <row r="2077" ht="12">
      <c r="G2077" s="336"/>
    </row>
    <row r="2078" ht="12">
      <c r="G2078" s="336"/>
    </row>
    <row r="2079" ht="12">
      <c r="G2079" s="336"/>
    </row>
    <row r="2080" ht="12">
      <c r="G2080" s="336"/>
    </row>
    <row r="2081" ht="12">
      <c r="G2081" s="336"/>
    </row>
    <row r="2082" ht="12">
      <c r="G2082" s="336"/>
    </row>
    <row r="2083" ht="12">
      <c r="G2083" s="336"/>
    </row>
    <row r="2084" ht="12">
      <c r="G2084" s="336"/>
    </row>
    <row r="2085" ht="12">
      <c r="G2085" s="336"/>
    </row>
    <row r="2086" ht="12">
      <c r="G2086" s="336"/>
    </row>
    <row r="2087" ht="12">
      <c r="G2087" s="336"/>
    </row>
    <row r="2088" ht="12">
      <c r="G2088" s="336"/>
    </row>
    <row r="2089" ht="12">
      <c r="G2089" s="336"/>
    </row>
    <row r="2090" ht="12">
      <c r="G2090" s="336"/>
    </row>
    <row r="2091" ht="12">
      <c r="G2091" s="336"/>
    </row>
    <row r="2092" ht="12">
      <c r="G2092" s="336"/>
    </row>
    <row r="2093" ht="12">
      <c r="G2093" s="336"/>
    </row>
    <row r="2094" ht="12">
      <c r="G2094" s="336"/>
    </row>
    <row r="2095" ht="12">
      <c r="G2095" s="336"/>
    </row>
    <row r="2096" ht="12">
      <c r="G2096" s="336"/>
    </row>
    <row r="2097" ht="12">
      <c r="G2097" s="336"/>
    </row>
    <row r="2098" ht="12">
      <c r="G2098" s="336"/>
    </row>
    <row r="2099" ht="12">
      <c r="G2099" s="336"/>
    </row>
    <row r="2100" ht="12">
      <c r="G2100" s="336"/>
    </row>
    <row r="2101" ht="12">
      <c r="G2101" s="336"/>
    </row>
    <row r="2102" ht="12">
      <c r="G2102" s="336"/>
    </row>
    <row r="2103" ht="12">
      <c r="G2103" s="336"/>
    </row>
    <row r="2104" ht="12">
      <c r="G2104" s="336"/>
    </row>
    <row r="2105" ht="12">
      <c r="G2105" s="336"/>
    </row>
    <row r="2106" ht="12">
      <c r="G2106" s="336"/>
    </row>
    <row r="2107" ht="12">
      <c r="G2107" s="336"/>
    </row>
    <row r="2108" ht="12">
      <c r="G2108" s="336"/>
    </row>
    <row r="2109" ht="12">
      <c r="G2109" s="336"/>
    </row>
    <row r="2110" ht="12">
      <c r="G2110" s="336"/>
    </row>
    <row r="2111" ht="12">
      <c r="G2111" s="336"/>
    </row>
    <row r="2112" ht="12">
      <c r="G2112" s="336"/>
    </row>
    <row r="2113" ht="12">
      <c r="G2113" s="336"/>
    </row>
    <row r="2114" ht="12">
      <c r="G2114" s="336"/>
    </row>
    <row r="2115" ht="12">
      <c r="G2115" s="336"/>
    </row>
    <row r="2116" ht="12">
      <c r="G2116" s="336"/>
    </row>
    <row r="2117" ht="12">
      <c r="G2117" s="336"/>
    </row>
    <row r="2118" ht="12">
      <c r="G2118" s="336"/>
    </row>
    <row r="2119" ht="12">
      <c r="G2119" s="336"/>
    </row>
    <row r="2120" ht="12">
      <c r="G2120" s="336"/>
    </row>
    <row r="2121" ht="12">
      <c r="G2121" s="336"/>
    </row>
    <row r="2122" ht="12">
      <c r="G2122" s="336"/>
    </row>
    <row r="2123" ht="12">
      <c r="G2123" s="336"/>
    </row>
    <row r="2124" ht="12">
      <c r="G2124" s="336"/>
    </row>
    <row r="2125" ht="12">
      <c r="G2125" s="336"/>
    </row>
    <row r="2126" ht="12">
      <c r="G2126" s="336"/>
    </row>
    <row r="2127" ht="12">
      <c r="G2127" s="336"/>
    </row>
    <row r="2128" ht="12">
      <c r="G2128" s="336"/>
    </row>
    <row r="2129" ht="12">
      <c r="G2129" s="336"/>
    </row>
    <row r="2130" ht="12">
      <c r="G2130" s="336"/>
    </row>
    <row r="2131" ht="12">
      <c r="G2131" s="336"/>
    </row>
    <row r="2132" ht="12">
      <c r="G2132" s="336"/>
    </row>
    <row r="2133" ht="12">
      <c r="G2133" s="336"/>
    </row>
    <row r="2134" ht="12">
      <c r="G2134" s="336"/>
    </row>
    <row r="2135" ht="12">
      <c r="G2135" s="336"/>
    </row>
    <row r="2136" ht="12">
      <c r="G2136" s="336"/>
    </row>
    <row r="2137" ht="12">
      <c r="G2137" s="336"/>
    </row>
    <row r="2138" ht="12">
      <c r="G2138" s="336"/>
    </row>
    <row r="2139" ht="12">
      <c r="G2139" s="336"/>
    </row>
    <row r="2140" ht="12">
      <c r="G2140" s="336"/>
    </row>
    <row r="2141" ht="12">
      <c r="G2141" s="336"/>
    </row>
    <row r="2142" ht="12">
      <c r="G2142" s="336"/>
    </row>
    <row r="2143" ht="12">
      <c r="G2143" s="336"/>
    </row>
    <row r="2144" ht="12">
      <c r="G2144" s="336"/>
    </row>
    <row r="2145" ht="12">
      <c r="G2145" s="336"/>
    </row>
    <row r="2146" ht="12">
      <c r="G2146" s="336"/>
    </row>
    <row r="2147" ht="12">
      <c r="G2147" s="336"/>
    </row>
    <row r="2148" ht="12">
      <c r="G2148" s="336"/>
    </row>
    <row r="2149" ht="12">
      <c r="G2149" s="336"/>
    </row>
    <row r="2150" ht="12">
      <c r="G2150" s="336"/>
    </row>
    <row r="2151" ht="12">
      <c r="G2151" s="336"/>
    </row>
    <row r="2152" ht="12">
      <c r="G2152" s="336"/>
    </row>
    <row r="2153" ht="12">
      <c r="G2153" s="336"/>
    </row>
    <row r="2154" ht="12">
      <c r="G2154" s="336"/>
    </row>
    <row r="2155" ht="12">
      <c r="G2155" s="336"/>
    </row>
    <row r="2156" ht="12">
      <c r="G2156" s="336"/>
    </row>
    <row r="2157" ht="12">
      <c r="G2157" s="336"/>
    </row>
    <row r="2158" ht="12">
      <c r="G2158" s="336"/>
    </row>
    <row r="2159" ht="12">
      <c r="G2159" s="336"/>
    </row>
    <row r="2160" ht="12">
      <c r="G2160" s="336"/>
    </row>
    <row r="2161" ht="12">
      <c r="G2161" s="336"/>
    </row>
    <row r="2162" ht="12">
      <c r="G2162" s="336"/>
    </row>
    <row r="2163" ht="12">
      <c r="G2163" s="336"/>
    </row>
    <row r="2164" ht="12">
      <c r="G2164" s="336"/>
    </row>
    <row r="2165" ht="12">
      <c r="G2165" s="336"/>
    </row>
    <row r="2166" ht="12">
      <c r="G2166" s="336"/>
    </row>
    <row r="2167" ht="12">
      <c r="G2167" s="336"/>
    </row>
    <row r="2168" ht="12">
      <c r="G2168" s="336"/>
    </row>
    <row r="2169" ht="12">
      <c r="G2169" s="336"/>
    </row>
    <row r="2170" ht="12">
      <c r="G2170" s="336"/>
    </row>
    <row r="2171" ht="12">
      <c r="G2171" s="336"/>
    </row>
    <row r="2172" ht="12">
      <c r="G2172" s="336"/>
    </row>
    <row r="2173" ht="12">
      <c r="G2173" s="336"/>
    </row>
    <row r="2174" ht="12">
      <c r="G2174" s="336"/>
    </row>
    <row r="2175" ht="12">
      <c r="G2175" s="336"/>
    </row>
    <row r="2176" ht="12">
      <c r="G2176" s="336"/>
    </row>
    <row r="2177" ht="12">
      <c r="G2177" s="336"/>
    </row>
    <row r="2178" ht="12">
      <c r="G2178" s="336"/>
    </row>
    <row r="2179" ht="12">
      <c r="G2179" s="336"/>
    </row>
    <row r="2180" ht="12">
      <c r="G2180" s="336"/>
    </row>
    <row r="2181" ht="12">
      <c r="G2181" s="336"/>
    </row>
    <row r="2182" ht="12">
      <c r="G2182" s="336"/>
    </row>
    <row r="2183" ht="12">
      <c r="G2183" s="336"/>
    </row>
    <row r="2184" ht="12">
      <c r="G2184" s="336"/>
    </row>
    <row r="2185" ht="12">
      <c r="G2185" s="336"/>
    </row>
    <row r="2186" ht="12">
      <c r="G2186" s="336"/>
    </row>
    <row r="2187" ht="12">
      <c r="G2187" s="336"/>
    </row>
    <row r="2188" ht="12">
      <c r="G2188" s="336"/>
    </row>
    <row r="2189" ht="12">
      <c r="G2189" s="336"/>
    </row>
    <row r="2190" ht="12">
      <c r="G2190" s="336"/>
    </row>
    <row r="2191" ht="12">
      <c r="G2191" s="336"/>
    </row>
    <row r="2192" ht="12">
      <c r="G2192" s="336"/>
    </row>
    <row r="2193" ht="12">
      <c r="G2193" s="336"/>
    </row>
    <row r="2194" ht="12">
      <c r="G2194" s="336"/>
    </row>
    <row r="2195" ht="12">
      <c r="G2195" s="336"/>
    </row>
    <row r="2196" ht="12">
      <c r="G2196" s="336"/>
    </row>
    <row r="2197" ht="12">
      <c r="G2197" s="336"/>
    </row>
    <row r="2198" ht="12">
      <c r="G2198" s="336"/>
    </row>
    <row r="2199" ht="12">
      <c r="G2199" s="336"/>
    </row>
    <row r="2200" ht="12">
      <c r="G2200" s="336"/>
    </row>
    <row r="2201" ht="12">
      <c r="G2201" s="336"/>
    </row>
    <row r="2202" ht="12">
      <c r="G2202" s="336"/>
    </row>
    <row r="2203" ht="12">
      <c r="G2203" s="336"/>
    </row>
    <row r="2204" ht="12">
      <c r="G2204" s="336"/>
    </row>
    <row r="2205" ht="12">
      <c r="G2205" s="336"/>
    </row>
    <row r="2206" ht="12">
      <c r="G2206" s="336"/>
    </row>
    <row r="2207" ht="12">
      <c r="G2207" s="336"/>
    </row>
    <row r="2208" ht="12">
      <c r="G2208" s="336"/>
    </row>
    <row r="2209" ht="12">
      <c r="G2209" s="336"/>
    </row>
    <row r="2210" ht="12">
      <c r="G2210" s="336"/>
    </row>
    <row r="2211" ht="12">
      <c r="G2211" s="336"/>
    </row>
    <row r="2212" ht="12">
      <c r="G2212" s="336"/>
    </row>
    <row r="2213" ht="12">
      <c r="G2213" s="336"/>
    </row>
    <row r="2214" ht="12">
      <c r="G2214" s="336"/>
    </row>
    <row r="2215" ht="12">
      <c r="G2215" s="336"/>
    </row>
    <row r="2216" ht="12">
      <c r="G2216" s="336"/>
    </row>
    <row r="2217" ht="12">
      <c r="G2217" s="336"/>
    </row>
    <row r="2218" ht="12">
      <c r="G2218" s="336"/>
    </row>
    <row r="2219" ht="12">
      <c r="G2219" s="336"/>
    </row>
    <row r="2220" ht="12">
      <c r="G2220" s="336"/>
    </row>
    <row r="2221" ht="12">
      <c r="G2221" s="336"/>
    </row>
    <row r="2222" ht="12">
      <c r="G2222" s="336"/>
    </row>
    <row r="2223" ht="12">
      <c r="G2223" s="336"/>
    </row>
    <row r="2224" ht="12">
      <c r="G2224" s="336"/>
    </row>
    <row r="2225" ht="12">
      <c r="G2225" s="336"/>
    </row>
    <row r="2226" ht="12">
      <c r="G2226" s="336"/>
    </row>
    <row r="2227" ht="12">
      <c r="G2227" s="336"/>
    </row>
    <row r="2228" ht="12">
      <c r="G2228" s="336"/>
    </row>
    <row r="2229" ht="12">
      <c r="G2229" s="336"/>
    </row>
    <row r="2230" ht="12">
      <c r="G2230" s="336"/>
    </row>
    <row r="2231" ht="12">
      <c r="G2231" s="336"/>
    </row>
    <row r="2232" ht="12">
      <c r="G2232" s="336"/>
    </row>
    <row r="2233" ht="12">
      <c r="G2233" s="336"/>
    </row>
    <row r="2234" ht="12">
      <c r="G2234" s="336"/>
    </row>
    <row r="2235" ht="12">
      <c r="G2235" s="336"/>
    </row>
    <row r="2236" ht="12">
      <c r="G2236" s="336"/>
    </row>
    <row r="2237" ht="12">
      <c r="G2237" s="336"/>
    </row>
    <row r="2238" ht="12">
      <c r="G2238" s="336"/>
    </row>
    <row r="2239" ht="12">
      <c r="G2239" s="336"/>
    </row>
    <row r="2240" ht="12">
      <c r="G2240" s="336"/>
    </row>
    <row r="2241" ht="12">
      <c r="G2241" s="336"/>
    </row>
    <row r="2242" ht="12">
      <c r="G2242" s="336"/>
    </row>
    <row r="2243" ht="12">
      <c r="G2243" s="336"/>
    </row>
    <row r="2244" ht="12">
      <c r="G2244" s="336"/>
    </row>
    <row r="2245" ht="12">
      <c r="G2245" s="336"/>
    </row>
    <row r="2246" ht="12">
      <c r="G2246" s="336"/>
    </row>
    <row r="2247" ht="12">
      <c r="G2247" s="336"/>
    </row>
    <row r="2248" ht="12">
      <c r="G2248" s="336"/>
    </row>
    <row r="2249" ht="12">
      <c r="G2249" s="336"/>
    </row>
    <row r="2250" ht="12">
      <c r="G2250" s="336"/>
    </row>
    <row r="2251" ht="12">
      <c r="G2251" s="336"/>
    </row>
    <row r="2252" ht="12">
      <c r="G2252" s="336"/>
    </row>
    <row r="2253" ht="12">
      <c r="G2253" s="336"/>
    </row>
    <row r="2254" ht="12">
      <c r="G2254" s="336"/>
    </row>
    <row r="2255" ht="12">
      <c r="G2255" s="336"/>
    </row>
    <row r="2256" ht="12">
      <c r="G2256" s="336"/>
    </row>
    <row r="2257" ht="12">
      <c r="G2257" s="336"/>
    </row>
    <row r="2258" ht="12">
      <c r="G2258" s="336"/>
    </row>
    <row r="2259" ht="12">
      <c r="G2259" s="336"/>
    </row>
    <row r="2260" ht="12">
      <c r="G2260" s="336"/>
    </row>
    <row r="2261" ht="12">
      <c r="G2261" s="336"/>
    </row>
    <row r="2262" ht="12">
      <c r="G2262" s="336"/>
    </row>
    <row r="2263" ht="12">
      <c r="G2263" s="336"/>
    </row>
    <row r="2264" ht="12">
      <c r="G2264" s="336"/>
    </row>
    <row r="2265" ht="12">
      <c r="G2265" s="336"/>
    </row>
    <row r="2266" ht="12">
      <c r="G2266" s="336"/>
    </row>
    <row r="2267" ht="12">
      <c r="G2267" s="336"/>
    </row>
    <row r="2268" ht="12">
      <c r="G2268" s="336"/>
    </row>
    <row r="2269" ht="12">
      <c r="G2269" s="336"/>
    </row>
    <row r="2270" ht="12">
      <c r="G2270" s="336"/>
    </row>
    <row r="2271" ht="12">
      <c r="G2271" s="336"/>
    </row>
    <row r="2272" ht="12">
      <c r="G2272" s="336"/>
    </row>
    <row r="2273" ht="12">
      <c r="G2273" s="336"/>
    </row>
    <row r="2274" ht="12">
      <c r="G2274" s="336"/>
    </row>
    <row r="2275" ht="12">
      <c r="G2275" s="336"/>
    </row>
    <row r="2276" ht="12">
      <c r="G2276" s="336"/>
    </row>
    <row r="2277" ht="12">
      <c r="G2277" s="336"/>
    </row>
    <row r="2278" ht="12">
      <c r="G2278" s="336"/>
    </row>
    <row r="2279" ht="12">
      <c r="G2279" s="336"/>
    </row>
    <row r="2280" ht="12">
      <c r="G2280" s="336"/>
    </row>
    <row r="2281" ht="12">
      <c r="G2281" s="336"/>
    </row>
    <row r="2282" ht="12">
      <c r="G2282" s="336"/>
    </row>
    <row r="2283" ht="12">
      <c r="G2283" s="336"/>
    </row>
    <row r="2284" ht="12">
      <c r="G2284" s="336"/>
    </row>
    <row r="2285" ht="12">
      <c r="G2285" s="336"/>
    </row>
    <row r="2286" ht="12">
      <c r="G2286" s="336"/>
    </row>
    <row r="2287" ht="12">
      <c r="G2287" s="336"/>
    </row>
    <row r="2288" ht="12">
      <c r="G2288" s="336"/>
    </row>
    <row r="2289" ht="12">
      <c r="G2289" s="336"/>
    </row>
    <row r="2290" ht="12">
      <c r="G2290" s="336"/>
    </row>
    <row r="2291" ht="12">
      <c r="G2291" s="336"/>
    </row>
    <row r="2292" ht="12">
      <c r="G2292" s="336"/>
    </row>
    <row r="2293" ht="12">
      <c r="G2293" s="336"/>
    </row>
    <row r="2294" ht="12">
      <c r="G2294" s="336"/>
    </row>
    <row r="2295" ht="12">
      <c r="G2295" s="336"/>
    </row>
    <row r="2296" ht="12">
      <c r="G2296" s="336"/>
    </row>
    <row r="2297" ht="12">
      <c r="G2297" s="336"/>
    </row>
    <row r="2298" ht="12">
      <c r="G2298" s="336"/>
    </row>
    <row r="2299" ht="12">
      <c r="G2299" s="336"/>
    </row>
    <row r="2300" ht="12">
      <c r="G2300" s="336"/>
    </row>
    <row r="2301" ht="12">
      <c r="G2301" s="336"/>
    </row>
    <row r="2302" ht="12">
      <c r="G2302" s="336"/>
    </row>
    <row r="2303" ht="12">
      <c r="G2303" s="336"/>
    </row>
    <row r="2304" ht="12">
      <c r="G2304" s="336"/>
    </row>
    <row r="2305" ht="12">
      <c r="G2305" s="336"/>
    </row>
    <row r="2306" ht="12">
      <c r="G2306" s="336"/>
    </row>
    <row r="2307" ht="12">
      <c r="G2307" s="336"/>
    </row>
    <row r="2308" ht="12">
      <c r="G2308" s="336"/>
    </row>
    <row r="2309" ht="12">
      <c r="G2309" s="336"/>
    </row>
    <row r="2310" ht="12">
      <c r="G2310" s="336"/>
    </row>
    <row r="2311" ht="12">
      <c r="G2311" s="336"/>
    </row>
    <row r="2312" ht="12">
      <c r="G2312" s="336"/>
    </row>
    <row r="2313" ht="12">
      <c r="G2313" s="336"/>
    </row>
    <row r="2314" ht="12">
      <c r="G2314" s="336"/>
    </row>
    <row r="2315" ht="12">
      <c r="G2315" s="336"/>
    </row>
    <row r="2316" ht="12">
      <c r="G2316" s="336"/>
    </row>
    <row r="2317" ht="12">
      <c r="G2317" s="336"/>
    </row>
    <row r="2318" ht="12">
      <c r="G2318" s="336"/>
    </row>
    <row r="2319" ht="12">
      <c r="G2319" s="336"/>
    </row>
    <row r="2320" ht="12">
      <c r="G2320" s="336"/>
    </row>
    <row r="2321" ht="12">
      <c r="G2321" s="336"/>
    </row>
    <row r="2322" ht="12">
      <c r="G2322" s="336"/>
    </row>
    <row r="2323" ht="12">
      <c r="G2323" s="336"/>
    </row>
    <row r="2324" ht="12">
      <c r="G2324" s="336"/>
    </row>
    <row r="2325" ht="12">
      <c r="G2325" s="336"/>
    </row>
    <row r="2326" ht="12">
      <c r="G2326" s="336"/>
    </row>
    <row r="2327" ht="12">
      <c r="G2327" s="336"/>
    </row>
    <row r="2328" ht="12">
      <c r="G2328" s="336"/>
    </row>
    <row r="2329" ht="12">
      <c r="G2329" s="336"/>
    </row>
    <row r="2330" ht="12">
      <c r="G2330" s="336"/>
    </row>
    <row r="2331" ht="12">
      <c r="G2331" s="336"/>
    </row>
    <row r="2332" ht="12">
      <c r="G2332" s="336"/>
    </row>
    <row r="2333" ht="12">
      <c r="G2333" s="336"/>
    </row>
    <row r="2334" ht="12">
      <c r="G2334" s="336"/>
    </row>
    <row r="2335" ht="12">
      <c r="G2335" s="336"/>
    </row>
    <row r="2336" ht="12">
      <c r="G2336" s="336"/>
    </row>
    <row r="2337" ht="12">
      <c r="G2337" s="336"/>
    </row>
    <row r="2338" ht="12">
      <c r="G2338" s="336"/>
    </row>
    <row r="2339" ht="12">
      <c r="G2339" s="336"/>
    </row>
    <row r="2340" ht="12">
      <c r="G2340" s="336"/>
    </row>
    <row r="2341" ht="12">
      <c r="G2341" s="336"/>
    </row>
    <row r="2342" ht="12">
      <c r="G2342" s="336"/>
    </row>
    <row r="2343" ht="12">
      <c r="G2343" s="336"/>
    </row>
    <row r="2344" ht="12">
      <c r="G2344" s="336"/>
    </row>
    <row r="2345" ht="12">
      <c r="G2345" s="336"/>
    </row>
    <row r="2346" ht="12">
      <c r="G2346" s="336"/>
    </row>
    <row r="2347" ht="12">
      <c r="G2347" s="336"/>
    </row>
    <row r="2348" ht="12">
      <c r="G2348" s="336"/>
    </row>
    <row r="2349" ht="12">
      <c r="G2349" s="336"/>
    </row>
    <row r="2350" ht="12">
      <c r="G2350" s="336"/>
    </row>
    <row r="2351" ht="12">
      <c r="G2351" s="336"/>
    </row>
    <row r="2352" ht="12">
      <c r="G2352" s="336"/>
    </row>
    <row r="2353" ht="12">
      <c r="G2353" s="336"/>
    </row>
    <row r="2354" ht="12">
      <c r="G2354" s="336"/>
    </row>
    <row r="2355" ht="12">
      <c r="G2355" s="336"/>
    </row>
    <row r="2356" ht="12">
      <c r="G2356" s="336"/>
    </row>
    <row r="2357" ht="12">
      <c r="G2357" s="336"/>
    </row>
    <row r="2358" ht="12">
      <c r="G2358" s="336"/>
    </row>
    <row r="2359" ht="12">
      <c r="G2359" s="336"/>
    </row>
    <row r="2360" ht="12">
      <c r="G2360" s="336"/>
    </row>
    <row r="2361" ht="12">
      <c r="G2361" s="336"/>
    </row>
    <row r="2362" ht="12">
      <c r="G2362" s="336"/>
    </row>
    <row r="2363" ht="12">
      <c r="G2363" s="336"/>
    </row>
    <row r="2364" ht="12">
      <c r="G2364" s="336"/>
    </row>
    <row r="2365" ht="12">
      <c r="G2365" s="336"/>
    </row>
    <row r="2366" ht="12">
      <c r="G2366" s="336"/>
    </row>
    <row r="2367" ht="12">
      <c r="G2367" s="336"/>
    </row>
    <row r="2368" ht="12">
      <c r="G2368" s="336"/>
    </row>
    <row r="2369" ht="12">
      <c r="G2369" s="336"/>
    </row>
    <row r="2370" ht="12">
      <c r="G2370" s="336"/>
    </row>
    <row r="2371" ht="12">
      <c r="G2371" s="336"/>
    </row>
    <row r="2372" ht="12">
      <c r="G2372" s="336"/>
    </row>
    <row r="2373" ht="12">
      <c r="G2373" s="336"/>
    </row>
    <row r="2374" ht="12">
      <c r="G2374" s="336"/>
    </row>
    <row r="2375" ht="12">
      <c r="G2375" s="336"/>
    </row>
    <row r="2376" ht="12">
      <c r="G2376" s="336"/>
    </row>
    <row r="2377" ht="12">
      <c r="G2377" s="336"/>
    </row>
    <row r="2378" ht="12">
      <c r="G2378" s="336"/>
    </row>
    <row r="2379" ht="12">
      <c r="G2379" s="336"/>
    </row>
    <row r="2380" ht="12">
      <c r="G2380" s="336"/>
    </row>
    <row r="2381" ht="12">
      <c r="G2381" s="336"/>
    </row>
    <row r="2382" ht="12">
      <c r="G2382" s="336"/>
    </row>
    <row r="2383" ht="12">
      <c r="G2383" s="336"/>
    </row>
    <row r="2384" ht="12">
      <c r="G2384" s="336"/>
    </row>
    <row r="2385" ht="12">
      <c r="G2385" s="336"/>
    </row>
    <row r="2386" ht="12">
      <c r="G2386" s="336"/>
    </row>
    <row r="2387" ht="12">
      <c r="G2387" s="336"/>
    </row>
    <row r="2388" ht="12">
      <c r="G2388" s="336"/>
    </row>
    <row r="2389" ht="12">
      <c r="G2389" s="336"/>
    </row>
    <row r="2390" ht="12">
      <c r="G2390" s="336"/>
    </row>
    <row r="2391" ht="12">
      <c r="G2391" s="336"/>
    </row>
    <row r="2392" ht="12">
      <c r="G2392" s="336"/>
    </row>
    <row r="2393" ht="12">
      <c r="G2393" s="336"/>
    </row>
    <row r="2394" ht="12">
      <c r="G2394" s="336"/>
    </row>
    <row r="2395" ht="12">
      <c r="G2395" s="336"/>
    </row>
    <row r="2396" ht="12">
      <c r="G2396" s="336"/>
    </row>
    <row r="2397" ht="12">
      <c r="G2397" s="336"/>
    </row>
    <row r="2398" ht="12">
      <c r="G2398" s="336"/>
    </row>
    <row r="2399" ht="12">
      <c r="G2399" s="336"/>
    </row>
    <row r="2400" ht="12">
      <c r="G2400" s="336"/>
    </row>
    <row r="2401" ht="12">
      <c r="G2401" s="336"/>
    </row>
    <row r="2402" ht="12">
      <c r="G2402" s="336"/>
    </row>
    <row r="2403" ht="12">
      <c r="G2403" s="336"/>
    </row>
    <row r="2404" ht="12">
      <c r="G2404" s="336"/>
    </row>
    <row r="2405" ht="12">
      <c r="G2405" s="336"/>
    </row>
    <row r="2406" ht="12">
      <c r="G2406" s="336"/>
    </row>
    <row r="2407" ht="12">
      <c r="G2407" s="336"/>
    </row>
    <row r="2408" ht="12">
      <c r="G2408" s="336"/>
    </row>
    <row r="2409" ht="12">
      <c r="G2409" s="336"/>
    </row>
    <row r="2410" ht="12">
      <c r="G2410" s="336"/>
    </row>
    <row r="2411" ht="12">
      <c r="G2411" s="336"/>
    </row>
    <row r="2412" ht="12">
      <c r="G2412" s="336"/>
    </row>
    <row r="2413" ht="12">
      <c r="G2413" s="336"/>
    </row>
    <row r="2414" ht="12">
      <c r="G2414" s="336"/>
    </row>
    <row r="2415" ht="12">
      <c r="G2415" s="336"/>
    </row>
    <row r="2416" ht="12">
      <c r="G2416" s="336"/>
    </row>
    <row r="2417" ht="12">
      <c r="G2417" s="336"/>
    </row>
    <row r="2418" ht="12">
      <c r="G2418" s="336"/>
    </row>
    <row r="2419" ht="12">
      <c r="G2419" s="336"/>
    </row>
    <row r="2420" ht="12">
      <c r="G2420" s="336"/>
    </row>
    <row r="2421" ht="12">
      <c r="G2421" s="336"/>
    </row>
    <row r="2422" ht="12">
      <c r="G2422" s="336"/>
    </row>
    <row r="2423" ht="12">
      <c r="G2423" s="336"/>
    </row>
    <row r="2424" ht="12">
      <c r="G2424" s="336"/>
    </row>
    <row r="2425" ht="12">
      <c r="G2425" s="336"/>
    </row>
    <row r="2426" ht="12">
      <c r="G2426" s="336"/>
    </row>
    <row r="2427" ht="12">
      <c r="G2427" s="336"/>
    </row>
    <row r="2428" ht="12">
      <c r="G2428" s="336"/>
    </row>
    <row r="2429" ht="12">
      <c r="G2429" s="336"/>
    </row>
    <row r="2430" ht="12">
      <c r="G2430" s="336"/>
    </row>
    <row r="2431" ht="12">
      <c r="G2431" s="336"/>
    </row>
    <row r="2432" ht="12">
      <c r="G2432" s="336"/>
    </row>
    <row r="2433" ht="12">
      <c r="G2433" s="336"/>
    </row>
    <row r="2434" ht="12">
      <c r="G2434" s="336"/>
    </row>
    <row r="2435" ht="12">
      <c r="G2435" s="336"/>
    </row>
    <row r="2436" ht="12">
      <c r="G2436" s="336"/>
    </row>
    <row r="2437" ht="12">
      <c r="G2437" s="336"/>
    </row>
    <row r="2438" ht="12">
      <c r="G2438" s="336"/>
    </row>
    <row r="2439" ht="12">
      <c r="G2439" s="336"/>
    </row>
    <row r="2440" ht="12">
      <c r="G2440" s="336"/>
    </row>
    <row r="2441" ht="12">
      <c r="G2441" s="336"/>
    </row>
    <row r="2442" ht="12">
      <c r="G2442" s="336"/>
    </row>
    <row r="2443" ht="12">
      <c r="G2443" s="336"/>
    </row>
    <row r="2444" ht="12">
      <c r="G2444" s="336"/>
    </row>
    <row r="2445" ht="12">
      <c r="G2445" s="336"/>
    </row>
    <row r="2446" ht="12">
      <c r="G2446" s="336"/>
    </row>
    <row r="2447" ht="12">
      <c r="G2447" s="336"/>
    </row>
    <row r="2448" ht="12">
      <c r="G2448" s="336"/>
    </row>
    <row r="2449" ht="12">
      <c r="G2449" s="336"/>
    </row>
    <row r="2450" ht="12">
      <c r="G2450" s="336"/>
    </row>
    <row r="2451" ht="12">
      <c r="G2451" s="336"/>
    </row>
    <row r="2452" ht="12">
      <c r="G2452" s="336"/>
    </row>
    <row r="2453" ht="12">
      <c r="G2453" s="336"/>
    </row>
    <row r="2454" ht="12">
      <c r="G2454" s="336"/>
    </row>
    <row r="2455" ht="12">
      <c r="G2455" s="336"/>
    </row>
    <row r="2456" ht="12">
      <c r="G2456" s="336"/>
    </row>
    <row r="2457" ht="12">
      <c r="G2457" s="336"/>
    </row>
    <row r="2458" ht="12">
      <c r="G2458" s="336"/>
    </row>
    <row r="2459" ht="12">
      <c r="G2459" s="336"/>
    </row>
    <row r="2460" ht="12">
      <c r="G2460" s="336"/>
    </row>
    <row r="2461" ht="12">
      <c r="G2461" s="336"/>
    </row>
    <row r="2462" ht="12">
      <c r="G2462" s="336"/>
    </row>
    <row r="2463" ht="12">
      <c r="G2463" s="336"/>
    </row>
    <row r="2464" ht="12">
      <c r="G2464" s="336"/>
    </row>
    <row r="2465" ht="12">
      <c r="G2465" s="336"/>
    </row>
    <row r="2466" ht="12">
      <c r="G2466" s="336"/>
    </row>
    <row r="2467" ht="12">
      <c r="G2467" s="336"/>
    </row>
    <row r="2468" ht="12">
      <c r="G2468" s="336"/>
    </row>
    <row r="2469" ht="12">
      <c r="G2469" s="336"/>
    </row>
    <row r="2470" ht="12">
      <c r="G2470" s="336"/>
    </row>
    <row r="2471" ht="12">
      <c r="G2471" s="336"/>
    </row>
    <row r="2472" ht="12">
      <c r="G2472" s="336"/>
    </row>
    <row r="2473" ht="12">
      <c r="G2473" s="336"/>
    </row>
    <row r="2474" ht="12">
      <c r="G2474" s="336"/>
    </row>
    <row r="2475" ht="12">
      <c r="G2475" s="336"/>
    </row>
    <row r="2476" ht="12">
      <c r="G2476" s="336"/>
    </row>
    <row r="2477" ht="12">
      <c r="G2477" s="336"/>
    </row>
    <row r="2478" ht="12">
      <c r="G2478" s="336"/>
    </row>
    <row r="2479" ht="12">
      <c r="G2479" s="336"/>
    </row>
    <row r="2480" ht="12">
      <c r="G2480" s="336"/>
    </row>
    <row r="2481" ht="12">
      <c r="G2481" s="336"/>
    </row>
    <row r="2482" ht="12">
      <c r="G2482" s="336"/>
    </row>
    <row r="2483" ht="12">
      <c r="G2483" s="336"/>
    </row>
    <row r="2484" ht="12">
      <c r="G2484" s="336"/>
    </row>
    <row r="2485" ht="12">
      <c r="G2485" s="336"/>
    </row>
    <row r="2486" ht="12">
      <c r="G2486" s="336"/>
    </row>
    <row r="2487" ht="12">
      <c r="G2487" s="336"/>
    </row>
    <row r="2488" ht="12">
      <c r="G2488" s="336"/>
    </row>
    <row r="2489" ht="12">
      <c r="G2489" s="336"/>
    </row>
    <row r="2490" ht="12">
      <c r="G2490" s="336"/>
    </row>
    <row r="2491" ht="12">
      <c r="G2491" s="336"/>
    </row>
    <row r="2492" ht="12">
      <c r="G2492" s="336"/>
    </row>
    <row r="2493" ht="12">
      <c r="G2493" s="336"/>
    </row>
    <row r="2494" ht="12">
      <c r="G2494" s="336"/>
    </row>
    <row r="2495" ht="12">
      <c r="G2495" s="336"/>
    </row>
    <row r="2496" ht="12">
      <c r="G2496" s="336"/>
    </row>
    <row r="2497" ht="12">
      <c r="G2497" s="336"/>
    </row>
    <row r="2498" ht="12">
      <c r="G2498" s="336"/>
    </row>
    <row r="2499" ht="12">
      <c r="G2499" s="336"/>
    </row>
    <row r="2500" ht="12">
      <c r="G2500" s="336"/>
    </row>
    <row r="2501" ht="12">
      <c r="G2501" s="336"/>
    </row>
    <row r="2502" ht="12">
      <c r="G2502" s="336"/>
    </row>
    <row r="2503" ht="12">
      <c r="G2503" s="336"/>
    </row>
    <row r="2504" ht="12">
      <c r="G2504" s="336"/>
    </row>
    <row r="2505" ht="12">
      <c r="G2505" s="336"/>
    </row>
    <row r="2506" ht="12">
      <c r="G2506" s="336"/>
    </row>
    <row r="2507" ht="12">
      <c r="G2507" s="336"/>
    </row>
    <row r="2508" ht="12">
      <c r="G2508" s="336"/>
    </row>
    <row r="2509" ht="12">
      <c r="G2509" s="336"/>
    </row>
    <row r="2510" ht="12">
      <c r="G2510" s="336"/>
    </row>
    <row r="2511" ht="12">
      <c r="G2511" s="336"/>
    </row>
    <row r="2512" ht="12">
      <c r="G2512" s="336"/>
    </row>
    <row r="2513" ht="12">
      <c r="G2513" s="336"/>
    </row>
    <row r="2514" ht="12">
      <c r="G2514" s="336"/>
    </row>
    <row r="2515" ht="12">
      <c r="G2515" s="336"/>
    </row>
    <row r="2516" ht="12">
      <c r="G2516" s="336"/>
    </row>
    <row r="2517" ht="12">
      <c r="G2517" s="336"/>
    </row>
    <row r="2518" ht="12">
      <c r="G2518" s="336"/>
    </row>
    <row r="2519" ht="12">
      <c r="G2519" s="336"/>
    </row>
    <row r="2520" ht="12">
      <c r="G2520" s="336"/>
    </row>
    <row r="2521" ht="12">
      <c r="G2521" s="336"/>
    </row>
    <row r="2522" ht="12">
      <c r="G2522" s="336"/>
    </row>
    <row r="2523" ht="12">
      <c r="G2523" s="336"/>
    </row>
    <row r="2524" ht="12">
      <c r="G2524" s="336"/>
    </row>
    <row r="2525" ht="12">
      <c r="G2525" s="336"/>
    </row>
    <row r="2526" ht="12">
      <c r="G2526" s="336"/>
    </row>
    <row r="2527" ht="12">
      <c r="G2527" s="336"/>
    </row>
    <row r="2528" ht="12">
      <c r="G2528" s="336"/>
    </row>
    <row r="2529" ht="12">
      <c r="G2529" s="336"/>
    </row>
    <row r="2530" ht="12">
      <c r="G2530" s="336"/>
    </row>
    <row r="2531" ht="12">
      <c r="G2531" s="336"/>
    </row>
    <row r="2532" ht="12">
      <c r="G2532" s="336"/>
    </row>
    <row r="2533" ht="12">
      <c r="G2533" s="336"/>
    </row>
    <row r="2534" ht="12">
      <c r="G2534" s="336"/>
    </row>
    <row r="2535" ht="12">
      <c r="G2535" s="336"/>
    </row>
    <row r="2536" ht="12">
      <c r="G2536" s="336"/>
    </row>
    <row r="2537" ht="12">
      <c r="G2537" s="336"/>
    </row>
    <row r="2538" ht="12">
      <c r="G2538" s="336"/>
    </row>
    <row r="2539" ht="12">
      <c r="G2539" s="336"/>
    </row>
    <row r="2540" ht="12">
      <c r="G2540" s="336"/>
    </row>
    <row r="2541" ht="12">
      <c r="G2541" s="336"/>
    </row>
    <row r="2542" ht="12">
      <c r="G2542" s="336"/>
    </row>
    <row r="2543" ht="12">
      <c r="G2543" s="336"/>
    </row>
    <row r="2544" ht="12">
      <c r="G2544" s="336"/>
    </row>
    <row r="2545" ht="12">
      <c r="G2545" s="336"/>
    </row>
    <row r="2546" ht="12">
      <c r="G2546" s="336"/>
    </row>
    <row r="2547" ht="12">
      <c r="G2547" s="336"/>
    </row>
    <row r="2548" ht="12">
      <c r="G2548" s="336"/>
    </row>
    <row r="2549" ht="12">
      <c r="G2549" s="336"/>
    </row>
    <row r="2550" ht="12">
      <c r="G2550" s="336"/>
    </row>
    <row r="2551" ht="12">
      <c r="G2551" s="336"/>
    </row>
    <row r="2552" ht="12">
      <c r="G2552" s="336"/>
    </row>
    <row r="2553" ht="12">
      <c r="G2553" s="336"/>
    </row>
    <row r="2554" ht="12">
      <c r="G2554" s="336"/>
    </row>
    <row r="2555" ht="12">
      <c r="G2555" s="336"/>
    </row>
    <row r="2556" ht="12">
      <c r="G2556" s="336"/>
    </row>
    <row r="2557" ht="12">
      <c r="G2557" s="336"/>
    </row>
    <row r="2558" ht="12">
      <c r="G2558" s="336"/>
    </row>
    <row r="2559" ht="12">
      <c r="G2559" s="336"/>
    </row>
    <row r="2560" ht="12">
      <c r="G2560" s="336"/>
    </row>
    <row r="2561" ht="12">
      <c r="G2561" s="336"/>
    </row>
    <row r="2562" ht="12">
      <c r="G2562" s="336"/>
    </row>
    <row r="2563" ht="12">
      <c r="G2563" s="336"/>
    </row>
    <row r="2564" ht="12">
      <c r="G2564" s="336"/>
    </row>
    <row r="2565" ht="12">
      <c r="G2565" s="336"/>
    </row>
    <row r="2566" ht="12">
      <c r="G2566" s="336"/>
    </row>
    <row r="2567" ht="12">
      <c r="G2567" s="336"/>
    </row>
    <row r="2568" ht="12">
      <c r="G2568" s="336"/>
    </row>
    <row r="2569" ht="12">
      <c r="G2569" s="336"/>
    </row>
    <row r="2570" ht="12">
      <c r="G2570" s="336"/>
    </row>
    <row r="2571" ht="12">
      <c r="G2571" s="336"/>
    </row>
    <row r="2572" ht="12">
      <c r="G2572" s="336"/>
    </row>
    <row r="2573" ht="12">
      <c r="G2573" s="336"/>
    </row>
    <row r="2574" ht="12">
      <c r="G2574" s="336"/>
    </row>
    <row r="2575" ht="12">
      <c r="G2575" s="336"/>
    </row>
    <row r="2576" ht="12">
      <c r="G2576" s="336"/>
    </row>
    <row r="2577" ht="12">
      <c r="G2577" s="336"/>
    </row>
    <row r="2578" ht="12">
      <c r="G2578" s="336"/>
    </row>
    <row r="2579" ht="12">
      <c r="G2579" s="336"/>
    </row>
    <row r="2580" ht="12">
      <c r="G2580" s="336"/>
    </row>
    <row r="2581" ht="12">
      <c r="G2581" s="336"/>
    </row>
    <row r="2582" ht="12">
      <c r="G2582" s="336"/>
    </row>
    <row r="2583" ht="12">
      <c r="G2583" s="336"/>
    </row>
    <row r="2584" ht="12">
      <c r="G2584" s="336"/>
    </row>
    <row r="2585" ht="12">
      <c r="G2585" s="336"/>
    </row>
    <row r="2586" ht="12">
      <c r="G2586" s="336"/>
    </row>
    <row r="2587" ht="12">
      <c r="G2587" s="336"/>
    </row>
    <row r="2588" ht="12">
      <c r="G2588" s="336"/>
    </row>
    <row r="2589" ht="12">
      <c r="G2589" s="336"/>
    </row>
    <row r="2590" ht="12">
      <c r="G2590" s="336"/>
    </row>
    <row r="2591" ht="12">
      <c r="G2591" s="336"/>
    </row>
    <row r="2592" ht="12">
      <c r="G2592" s="336"/>
    </row>
    <row r="2593" ht="12">
      <c r="G2593" s="336"/>
    </row>
    <row r="2594" ht="12">
      <c r="G2594" s="336"/>
    </row>
    <row r="2595" ht="12">
      <c r="G2595" s="336"/>
    </row>
    <row r="2596" ht="12">
      <c r="G2596" s="336"/>
    </row>
    <row r="2597" ht="12">
      <c r="G2597" s="336"/>
    </row>
    <row r="2598" ht="12">
      <c r="G2598" s="336"/>
    </row>
    <row r="2599" ht="12">
      <c r="G2599" s="336"/>
    </row>
    <row r="2600" ht="12">
      <c r="G2600" s="336"/>
    </row>
    <row r="2601" ht="12">
      <c r="G2601" s="336"/>
    </row>
    <row r="2602" ht="12">
      <c r="G2602" s="336"/>
    </row>
    <row r="2603" ht="12">
      <c r="G2603" s="336"/>
    </row>
    <row r="2604" ht="12">
      <c r="G2604" s="336"/>
    </row>
    <row r="2605" ht="12">
      <c r="G2605" s="336"/>
    </row>
    <row r="2606" ht="12">
      <c r="G2606" s="336"/>
    </row>
    <row r="2607" ht="12">
      <c r="G2607" s="336"/>
    </row>
    <row r="2608" ht="12">
      <c r="G2608" s="336"/>
    </row>
    <row r="2609" ht="12">
      <c r="G2609" s="336"/>
    </row>
    <row r="2610" ht="12">
      <c r="G2610" s="336"/>
    </row>
    <row r="2611" ht="12">
      <c r="G2611" s="336"/>
    </row>
    <row r="2612" ht="12">
      <c r="G2612" s="336"/>
    </row>
    <row r="2613" ht="12">
      <c r="G2613" s="336"/>
    </row>
    <row r="2614" ht="12">
      <c r="G2614" s="336"/>
    </row>
    <row r="2615" ht="12">
      <c r="G2615" s="336"/>
    </row>
    <row r="2616" ht="12">
      <c r="G2616" s="336"/>
    </row>
    <row r="2617" ht="12">
      <c r="G2617" s="336"/>
    </row>
    <row r="2618" ht="12">
      <c r="G2618" s="336"/>
    </row>
    <row r="2619" ht="12">
      <c r="G2619" s="336"/>
    </row>
    <row r="2620" ht="12">
      <c r="G2620" s="336"/>
    </row>
    <row r="2621" ht="12">
      <c r="G2621" s="336"/>
    </row>
    <row r="2622" ht="12">
      <c r="G2622" s="336"/>
    </row>
    <row r="2623" ht="12">
      <c r="G2623" s="336"/>
    </row>
    <row r="2624" ht="12">
      <c r="G2624" s="336"/>
    </row>
    <row r="2625" ht="12">
      <c r="G2625" s="336"/>
    </row>
    <row r="2626" ht="12">
      <c r="G2626" s="336"/>
    </row>
    <row r="2627" ht="12">
      <c r="G2627" s="336"/>
    </row>
    <row r="2628" ht="12">
      <c r="G2628" s="336"/>
    </row>
    <row r="2629" ht="12">
      <c r="G2629" s="336"/>
    </row>
    <row r="2630" ht="12">
      <c r="G2630" s="336"/>
    </row>
    <row r="2631" ht="12">
      <c r="G2631" s="336"/>
    </row>
    <row r="2632" ht="12">
      <c r="G2632" s="336"/>
    </row>
    <row r="2633" ht="12">
      <c r="G2633" s="336"/>
    </row>
    <row r="2634" ht="12">
      <c r="G2634" s="336"/>
    </row>
    <row r="2635" ht="12">
      <c r="G2635" s="336"/>
    </row>
    <row r="2636" ht="12">
      <c r="G2636" s="336"/>
    </row>
    <row r="2637" ht="12">
      <c r="G2637" s="336"/>
    </row>
    <row r="2638" ht="12">
      <c r="G2638" s="336"/>
    </row>
    <row r="2639" ht="12">
      <c r="G2639" s="336"/>
    </row>
    <row r="2640" ht="12">
      <c r="G2640" s="336"/>
    </row>
    <row r="2641" ht="12">
      <c r="G2641" s="336"/>
    </row>
    <row r="2642" ht="12">
      <c r="G2642" s="336"/>
    </row>
    <row r="2643" ht="12">
      <c r="G2643" s="336"/>
    </row>
    <row r="2644" ht="12">
      <c r="G2644" s="336"/>
    </row>
    <row r="2645" ht="12">
      <c r="G2645" s="336"/>
    </row>
    <row r="2646" ht="12">
      <c r="G2646" s="336"/>
    </row>
    <row r="2647" ht="12">
      <c r="G2647" s="336"/>
    </row>
    <row r="2648" ht="12">
      <c r="G2648" s="336"/>
    </row>
    <row r="2649" ht="12">
      <c r="G2649" s="336"/>
    </row>
    <row r="2650" ht="12">
      <c r="G2650" s="336"/>
    </row>
    <row r="2651" ht="12">
      <c r="G2651" s="336"/>
    </row>
    <row r="2652" ht="12">
      <c r="G2652" s="336"/>
    </row>
    <row r="2653" ht="12">
      <c r="G2653" s="336"/>
    </row>
    <row r="2654" ht="12">
      <c r="G2654" s="336"/>
    </row>
    <row r="2655" ht="12">
      <c r="G2655" s="336"/>
    </row>
    <row r="2656" ht="12">
      <c r="G2656" s="336"/>
    </row>
    <row r="2657" ht="12">
      <c r="G2657" s="336"/>
    </row>
    <row r="2658" ht="12">
      <c r="G2658" s="336"/>
    </row>
    <row r="2659" ht="12">
      <c r="G2659" s="336"/>
    </row>
    <row r="2660" ht="12">
      <c r="G2660" s="336"/>
    </row>
    <row r="2661" ht="12">
      <c r="G2661" s="336"/>
    </row>
    <row r="2662" ht="12">
      <c r="G2662" s="336"/>
    </row>
    <row r="2663" ht="12">
      <c r="G2663" s="336"/>
    </row>
    <row r="2664" ht="12">
      <c r="G2664" s="336"/>
    </row>
    <row r="2665" ht="12">
      <c r="G2665" s="336"/>
    </row>
    <row r="2666" ht="12">
      <c r="G2666" s="336"/>
    </row>
    <row r="2667" ht="12">
      <c r="G2667" s="336"/>
    </row>
    <row r="2668" ht="12">
      <c r="G2668" s="336"/>
    </row>
    <row r="2669" ht="12">
      <c r="G2669" s="336"/>
    </row>
    <row r="2670" ht="12">
      <c r="G2670" s="336"/>
    </row>
    <row r="2671" ht="12">
      <c r="G2671" s="336"/>
    </row>
    <row r="2672" ht="12">
      <c r="G2672" s="336"/>
    </row>
    <row r="2673" ht="12">
      <c r="G2673" s="336"/>
    </row>
    <row r="2674" ht="12">
      <c r="G2674" s="336"/>
    </row>
    <row r="2675" ht="12">
      <c r="G2675" s="336"/>
    </row>
    <row r="2676" ht="12">
      <c r="G2676" s="336"/>
    </row>
    <row r="2677" ht="12">
      <c r="G2677" s="336"/>
    </row>
    <row r="2678" ht="12">
      <c r="G2678" s="336"/>
    </row>
    <row r="2679" ht="12">
      <c r="G2679" s="336"/>
    </row>
    <row r="2680" ht="12">
      <c r="G2680" s="336"/>
    </row>
    <row r="2681" ht="12">
      <c r="G2681" s="336"/>
    </row>
    <row r="2682" ht="12">
      <c r="G2682" s="336"/>
    </row>
    <row r="2683" ht="12">
      <c r="G2683" s="336"/>
    </row>
    <row r="2684" ht="12">
      <c r="G2684" s="336"/>
    </row>
    <row r="2685" ht="12">
      <c r="G2685" s="336"/>
    </row>
    <row r="2686" ht="12">
      <c r="G2686" s="336"/>
    </row>
    <row r="2687" ht="12">
      <c r="G2687" s="336"/>
    </row>
    <row r="2688" ht="12">
      <c r="G2688" s="336"/>
    </row>
    <row r="2689" ht="12">
      <c r="G2689" s="336"/>
    </row>
    <row r="2690" ht="12">
      <c r="G2690" s="336"/>
    </row>
    <row r="2691" ht="12">
      <c r="G2691" s="336"/>
    </row>
    <row r="2692" ht="12">
      <c r="G2692" s="336"/>
    </row>
    <row r="2693" ht="12">
      <c r="G2693" s="336"/>
    </row>
    <row r="2694" ht="12">
      <c r="G2694" s="336"/>
    </row>
    <row r="2695" ht="12">
      <c r="G2695" s="336"/>
    </row>
    <row r="2696" ht="12">
      <c r="G2696" s="336"/>
    </row>
    <row r="2697" ht="12">
      <c r="G2697" s="336"/>
    </row>
    <row r="2698" ht="12">
      <c r="G2698" s="336"/>
    </row>
    <row r="2699" ht="12">
      <c r="G2699" s="336"/>
    </row>
    <row r="2700" ht="12">
      <c r="G2700" s="336"/>
    </row>
    <row r="2701" ht="12">
      <c r="G2701" s="336"/>
    </row>
    <row r="2702" ht="12">
      <c r="G2702" s="336"/>
    </row>
    <row r="2703" ht="12">
      <c r="G2703" s="336"/>
    </row>
    <row r="2704" ht="12">
      <c r="G2704" s="336"/>
    </row>
    <row r="2705" ht="12">
      <c r="G2705" s="336"/>
    </row>
    <row r="2706" ht="12">
      <c r="G2706" s="336"/>
    </row>
    <row r="2707" ht="12">
      <c r="G2707" s="336"/>
    </row>
    <row r="2708" ht="12">
      <c r="G2708" s="336"/>
    </row>
    <row r="2709" ht="12">
      <c r="G2709" s="336"/>
    </row>
    <row r="2710" ht="12">
      <c r="G2710" s="336"/>
    </row>
    <row r="2711" ht="12">
      <c r="G2711" s="336"/>
    </row>
    <row r="2712" ht="12">
      <c r="G2712" s="336"/>
    </row>
    <row r="2713" ht="12">
      <c r="G2713" s="336"/>
    </row>
    <row r="2714" ht="12">
      <c r="G2714" s="336"/>
    </row>
    <row r="2715" ht="12">
      <c r="G2715" s="336"/>
    </row>
    <row r="2716" ht="12">
      <c r="G2716" s="336"/>
    </row>
    <row r="2717" ht="12">
      <c r="G2717" s="336"/>
    </row>
    <row r="2718" ht="12">
      <c r="G2718" s="336"/>
    </row>
    <row r="2719" ht="12">
      <c r="G2719" s="336"/>
    </row>
    <row r="2720" ht="12">
      <c r="G2720" s="336"/>
    </row>
    <row r="2721" ht="12">
      <c r="G2721" s="336"/>
    </row>
    <row r="2722" ht="12">
      <c r="G2722" s="336"/>
    </row>
    <row r="2723" ht="12">
      <c r="G2723" s="336"/>
    </row>
    <row r="2724" ht="12">
      <c r="G2724" s="336"/>
    </row>
    <row r="2725" ht="12">
      <c r="G2725" s="336"/>
    </row>
    <row r="2726" ht="12">
      <c r="G2726" s="336"/>
    </row>
    <row r="2727" ht="12">
      <c r="G2727" s="336"/>
    </row>
    <row r="2728" ht="12">
      <c r="G2728" s="336"/>
    </row>
    <row r="2729" ht="12">
      <c r="G2729" s="336"/>
    </row>
    <row r="2730" ht="12">
      <c r="G2730" s="336"/>
    </row>
    <row r="2731" ht="12">
      <c r="G2731" s="336"/>
    </row>
    <row r="2732" ht="12">
      <c r="G2732" s="336"/>
    </row>
    <row r="2733" ht="12">
      <c r="G2733" s="336"/>
    </row>
    <row r="2734" ht="12">
      <c r="G2734" s="336"/>
    </row>
    <row r="2735" ht="12">
      <c r="G2735" s="336"/>
    </row>
    <row r="2736" ht="12">
      <c r="G2736" s="336"/>
    </row>
    <row r="2737" ht="12">
      <c r="G2737" s="336"/>
    </row>
    <row r="2738" ht="12">
      <c r="G2738" s="336"/>
    </row>
    <row r="2739" ht="12">
      <c r="G2739" s="336"/>
    </row>
    <row r="2740" ht="12">
      <c r="G2740" s="336"/>
    </row>
    <row r="2741" ht="12">
      <c r="G2741" s="336"/>
    </row>
    <row r="2742" ht="12">
      <c r="G2742" s="336"/>
    </row>
    <row r="2743" ht="12">
      <c r="G2743" s="336"/>
    </row>
    <row r="2744" ht="12">
      <c r="G2744" s="336"/>
    </row>
    <row r="2745" ht="12">
      <c r="G2745" s="336"/>
    </row>
    <row r="2746" ht="12">
      <c r="G2746" s="336"/>
    </row>
    <row r="2747" ht="12">
      <c r="G2747" s="336"/>
    </row>
    <row r="2748" ht="12">
      <c r="G2748" s="336"/>
    </row>
    <row r="2749" ht="12">
      <c r="G2749" s="336"/>
    </row>
    <row r="2750" ht="12">
      <c r="G2750" s="336"/>
    </row>
    <row r="2751" ht="12">
      <c r="G2751" s="336"/>
    </row>
    <row r="2752" ht="12">
      <c r="G2752" s="336"/>
    </row>
    <row r="2753" ht="12">
      <c r="G2753" s="336"/>
    </row>
    <row r="2754" ht="12">
      <c r="G2754" s="336"/>
    </row>
    <row r="2755" ht="12">
      <c r="G2755" s="336"/>
    </row>
    <row r="2756" ht="12">
      <c r="G2756" s="336"/>
    </row>
    <row r="2757" ht="12">
      <c r="G2757" s="336"/>
    </row>
    <row r="2758" ht="12">
      <c r="G2758" s="336"/>
    </row>
    <row r="2759" ht="12">
      <c r="G2759" s="336"/>
    </row>
    <row r="2760" ht="12">
      <c r="G2760" s="336"/>
    </row>
    <row r="2761" ht="12">
      <c r="G2761" s="336"/>
    </row>
    <row r="2762" ht="12">
      <c r="G2762" s="336"/>
    </row>
    <row r="2763" ht="12">
      <c r="G2763" s="336"/>
    </row>
    <row r="2764" ht="12">
      <c r="G2764" s="336"/>
    </row>
    <row r="2765" ht="12">
      <c r="G2765" s="336"/>
    </row>
    <row r="2766" ht="12">
      <c r="G2766" s="336"/>
    </row>
    <row r="2767" ht="12">
      <c r="G2767" s="336"/>
    </row>
    <row r="2768" ht="12">
      <c r="G2768" s="336"/>
    </row>
    <row r="2769" ht="12">
      <c r="G2769" s="336"/>
    </row>
    <row r="2770" ht="12">
      <c r="G2770" s="336"/>
    </row>
    <row r="2771" ht="12">
      <c r="G2771" s="336"/>
    </row>
    <row r="2772" ht="12">
      <c r="G2772" s="336"/>
    </row>
    <row r="2773" ht="12">
      <c r="G2773" s="336"/>
    </row>
    <row r="2774" ht="12">
      <c r="G2774" s="336"/>
    </row>
    <row r="2775" ht="12">
      <c r="G2775" s="336"/>
    </row>
    <row r="2776" ht="12">
      <c r="G2776" s="336"/>
    </row>
    <row r="2777" ht="12">
      <c r="G2777" s="336"/>
    </row>
    <row r="2778" ht="12">
      <c r="G2778" s="336"/>
    </row>
    <row r="2779" ht="12">
      <c r="G2779" s="336"/>
    </row>
    <row r="2780" ht="12">
      <c r="G2780" s="336"/>
    </row>
    <row r="2781" ht="12">
      <c r="G2781" s="336"/>
    </row>
    <row r="2782" ht="12">
      <c r="G2782" s="336"/>
    </row>
    <row r="2783" ht="12">
      <c r="G2783" s="336"/>
    </row>
    <row r="2784" ht="12">
      <c r="G2784" s="336"/>
    </row>
    <row r="2785" ht="12">
      <c r="G2785" s="336"/>
    </row>
    <row r="2786" ht="12">
      <c r="G2786" s="336"/>
    </row>
    <row r="2787" ht="12">
      <c r="G2787" s="336"/>
    </row>
    <row r="2788" ht="12">
      <c r="G2788" s="336"/>
    </row>
    <row r="2789" ht="12">
      <c r="G2789" s="336"/>
    </row>
    <row r="2790" ht="12">
      <c r="G2790" s="336"/>
    </row>
    <row r="2791" ht="12">
      <c r="G2791" s="336"/>
    </row>
    <row r="2792" ht="12">
      <c r="G2792" s="336"/>
    </row>
    <row r="2793" ht="12">
      <c r="G2793" s="336"/>
    </row>
    <row r="2794" ht="12">
      <c r="G2794" s="336"/>
    </row>
    <row r="2795" ht="12">
      <c r="G2795" s="336"/>
    </row>
    <row r="2796" ht="12">
      <c r="G2796" s="336"/>
    </row>
    <row r="2797" ht="12">
      <c r="G2797" s="336"/>
    </row>
    <row r="2798" ht="12">
      <c r="G2798" s="336"/>
    </row>
    <row r="2799" ht="12">
      <c r="G2799" s="336"/>
    </row>
    <row r="2800" ht="12">
      <c r="G2800" s="336"/>
    </row>
    <row r="2801" ht="12">
      <c r="G2801" s="336"/>
    </row>
    <row r="2802" ht="12">
      <c r="G2802" s="336"/>
    </row>
    <row r="2803" ht="12">
      <c r="G2803" s="336"/>
    </row>
    <row r="2804" ht="12">
      <c r="G2804" s="336"/>
    </row>
    <row r="2805" ht="12">
      <c r="G2805" s="336"/>
    </row>
    <row r="2806" ht="12">
      <c r="G2806" s="336"/>
    </row>
    <row r="2807" ht="12">
      <c r="G2807" s="336"/>
    </row>
    <row r="2808" ht="12">
      <c r="G2808" s="336"/>
    </row>
    <row r="2809" ht="12">
      <c r="G2809" s="336"/>
    </row>
    <row r="2810" ht="12">
      <c r="G2810" s="336"/>
    </row>
    <row r="2811" ht="12">
      <c r="G2811" s="336"/>
    </row>
    <row r="2812" ht="12">
      <c r="G2812" s="336"/>
    </row>
    <row r="2813" ht="12">
      <c r="G2813" s="336"/>
    </row>
    <row r="2814" ht="12">
      <c r="G2814" s="336"/>
    </row>
    <row r="2815" ht="12">
      <c r="G2815" s="336"/>
    </row>
    <row r="2816" ht="12">
      <c r="G2816" s="336"/>
    </row>
    <row r="2817" ht="12">
      <c r="G2817" s="336"/>
    </row>
    <row r="2818" ht="12">
      <c r="G2818" s="336"/>
    </row>
    <row r="2819" ht="12">
      <c r="G2819" s="336"/>
    </row>
    <row r="2820" ht="12">
      <c r="G2820" s="336"/>
    </row>
    <row r="2821" ht="12">
      <c r="G2821" s="336"/>
    </row>
    <row r="2822" ht="12">
      <c r="G2822" s="336"/>
    </row>
    <row r="2823" ht="12">
      <c r="G2823" s="336"/>
    </row>
    <row r="2824" ht="12">
      <c r="G2824" s="336"/>
    </row>
    <row r="2825" ht="12">
      <c r="G2825" s="336"/>
    </row>
    <row r="2826" ht="12">
      <c r="G2826" s="336"/>
    </row>
    <row r="2827" ht="12">
      <c r="G2827" s="336"/>
    </row>
    <row r="2828" ht="12">
      <c r="G2828" s="336"/>
    </row>
    <row r="2829" ht="12">
      <c r="G2829" s="336"/>
    </row>
    <row r="2830" ht="12">
      <c r="G2830" s="336"/>
    </row>
    <row r="2831" ht="12">
      <c r="G2831" s="336"/>
    </row>
    <row r="2832" ht="12">
      <c r="G2832" s="336"/>
    </row>
    <row r="2833" ht="12">
      <c r="G2833" s="336"/>
    </row>
    <row r="2834" ht="12">
      <c r="G2834" s="336"/>
    </row>
    <row r="2835" ht="12">
      <c r="G2835" s="336"/>
    </row>
    <row r="2836" ht="12">
      <c r="G2836" s="336"/>
    </row>
    <row r="2837" ht="12">
      <c r="G2837" s="336"/>
    </row>
    <row r="2838" ht="12">
      <c r="G2838" s="336"/>
    </row>
    <row r="2839" ht="12">
      <c r="G2839" s="336"/>
    </row>
    <row r="2840" ht="12">
      <c r="G2840" s="336"/>
    </row>
    <row r="2841" ht="12">
      <c r="G2841" s="336"/>
    </row>
    <row r="2842" ht="12">
      <c r="G2842" s="336"/>
    </row>
    <row r="2843" ht="12">
      <c r="G2843" s="336"/>
    </row>
    <row r="2844" ht="12">
      <c r="G2844" s="336"/>
    </row>
    <row r="2845" ht="12">
      <c r="G2845" s="336"/>
    </row>
    <row r="2846" ht="12">
      <c r="G2846" s="336"/>
    </row>
    <row r="2847" ht="12">
      <c r="G2847" s="336"/>
    </row>
    <row r="2848" ht="12">
      <c r="G2848" s="336"/>
    </row>
    <row r="2849" ht="12">
      <c r="G2849" s="336"/>
    </row>
    <row r="2850" ht="12">
      <c r="G2850" s="336"/>
    </row>
    <row r="2851" ht="12">
      <c r="G2851" s="336"/>
    </row>
    <row r="2852" ht="12">
      <c r="G2852" s="336"/>
    </row>
    <row r="2853" ht="12">
      <c r="G2853" s="336"/>
    </row>
    <row r="2854" ht="12">
      <c r="G2854" s="336"/>
    </row>
    <row r="2855" ht="12">
      <c r="G2855" s="336"/>
    </row>
    <row r="2856" ht="12">
      <c r="G2856" s="336"/>
    </row>
    <row r="2857" ht="12">
      <c r="G2857" s="336"/>
    </row>
    <row r="2858" ht="12">
      <c r="G2858" s="336"/>
    </row>
    <row r="2859" ht="12">
      <c r="G2859" s="336"/>
    </row>
    <row r="2860" ht="12">
      <c r="G2860" s="336"/>
    </row>
    <row r="2861" ht="12">
      <c r="G2861" s="336"/>
    </row>
    <row r="2862" ht="12">
      <c r="G2862" s="336"/>
    </row>
    <row r="2863" ht="12">
      <c r="G2863" s="336"/>
    </row>
    <row r="2864" ht="12">
      <c r="G2864" s="336"/>
    </row>
    <row r="2865" ht="12">
      <c r="G2865" s="336"/>
    </row>
    <row r="2866" ht="12">
      <c r="G2866" s="336"/>
    </row>
    <row r="2867" ht="12">
      <c r="G2867" s="336"/>
    </row>
    <row r="2868" ht="12">
      <c r="G2868" s="336"/>
    </row>
    <row r="2869" ht="12">
      <c r="G2869" s="336"/>
    </row>
    <row r="2870" ht="12">
      <c r="G2870" s="336"/>
    </row>
    <row r="2871" ht="12">
      <c r="G2871" s="336"/>
    </row>
    <row r="2872" ht="12">
      <c r="G2872" s="336"/>
    </row>
    <row r="2873" ht="12">
      <c r="G2873" s="336"/>
    </row>
    <row r="2874" ht="12">
      <c r="G2874" s="336"/>
    </row>
    <row r="2875" ht="12">
      <c r="G2875" s="336"/>
    </row>
    <row r="2876" ht="12">
      <c r="G2876" s="336"/>
    </row>
    <row r="2877" ht="12">
      <c r="G2877" s="336"/>
    </row>
    <row r="2878" ht="12">
      <c r="G2878" s="336"/>
    </row>
    <row r="2879" ht="12">
      <c r="G2879" s="336"/>
    </row>
    <row r="2880" ht="12">
      <c r="G2880" s="336"/>
    </row>
    <row r="2881" ht="12">
      <c r="G2881" s="336"/>
    </row>
    <row r="2882" ht="12">
      <c r="G2882" s="336"/>
    </row>
    <row r="2883" ht="12">
      <c r="G2883" s="336"/>
    </row>
    <row r="2884" ht="12">
      <c r="G2884" s="336"/>
    </row>
    <row r="2885" ht="12">
      <c r="G2885" s="336"/>
    </row>
    <row r="2886" ht="12">
      <c r="G2886" s="336"/>
    </row>
    <row r="2887" ht="12">
      <c r="G2887" s="336"/>
    </row>
    <row r="2888" ht="12">
      <c r="G2888" s="336"/>
    </row>
    <row r="2889" ht="12">
      <c r="G2889" s="336"/>
    </row>
    <row r="2890" ht="12">
      <c r="G2890" s="336"/>
    </row>
    <row r="2891" ht="12">
      <c r="G2891" s="336"/>
    </row>
    <row r="2892" ht="12">
      <c r="G2892" s="336"/>
    </row>
    <row r="2893" ht="12">
      <c r="G2893" s="336"/>
    </row>
    <row r="2894" ht="12">
      <c r="G2894" s="336"/>
    </row>
    <row r="2895" ht="12">
      <c r="G2895" s="336"/>
    </row>
    <row r="2896" ht="12">
      <c r="G2896" s="336"/>
    </row>
    <row r="2897" ht="12">
      <c r="G2897" s="336"/>
    </row>
    <row r="2898" ht="12">
      <c r="G2898" s="336"/>
    </row>
    <row r="2899" ht="12">
      <c r="G2899" s="336"/>
    </row>
    <row r="2900" ht="12">
      <c r="G2900" s="336"/>
    </row>
    <row r="2901" ht="12">
      <c r="G2901" s="336"/>
    </row>
    <row r="2902" ht="12">
      <c r="G2902" s="336"/>
    </row>
    <row r="2903" ht="12">
      <c r="G2903" s="336"/>
    </row>
    <row r="2904" ht="12">
      <c r="G2904" s="336"/>
    </row>
    <row r="2905" ht="12">
      <c r="G2905" s="336"/>
    </row>
    <row r="2906" ht="12">
      <c r="G2906" s="336"/>
    </row>
    <row r="2907" ht="12">
      <c r="G2907" s="336"/>
    </row>
    <row r="2908" ht="12">
      <c r="G2908" s="336"/>
    </row>
    <row r="2909" ht="12">
      <c r="G2909" s="336"/>
    </row>
    <row r="2910" ht="12">
      <c r="G2910" s="336"/>
    </row>
    <row r="2911" ht="12">
      <c r="G2911" s="336"/>
    </row>
    <row r="2912" ht="12">
      <c r="G2912" s="336"/>
    </row>
    <row r="2913" ht="12">
      <c r="G2913" s="336"/>
    </row>
    <row r="2914" ht="12">
      <c r="G2914" s="336"/>
    </row>
    <row r="2915" ht="12">
      <c r="G2915" s="336"/>
    </row>
    <row r="2916" ht="12">
      <c r="G2916" s="336"/>
    </row>
    <row r="2917" ht="12">
      <c r="G2917" s="336"/>
    </row>
    <row r="2918" ht="12">
      <c r="G2918" s="336"/>
    </row>
    <row r="2919" ht="12">
      <c r="G2919" s="336"/>
    </row>
    <row r="2920" ht="12">
      <c r="G2920" s="336"/>
    </row>
    <row r="2921" ht="12">
      <c r="G2921" s="336"/>
    </row>
    <row r="2922" ht="12">
      <c r="G2922" s="336"/>
    </row>
    <row r="2923" ht="12">
      <c r="G2923" s="336"/>
    </row>
    <row r="2924" ht="12">
      <c r="G2924" s="336"/>
    </row>
    <row r="2925" ht="12">
      <c r="G2925" s="336"/>
    </row>
    <row r="2926" ht="12">
      <c r="G2926" s="336"/>
    </row>
    <row r="2927" ht="12">
      <c r="G2927" s="336"/>
    </row>
    <row r="2928" ht="12">
      <c r="G2928" s="336"/>
    </row>
    <row r="2929" ht="12">
      <c r="G2929" s="336"/>
    </row>
    <row r="2930" ht="12">
      <c r="G2930" s="336"/>
    </row>
    <row r="2931" ht="12">
      <c r="G2931" s="336"/>
    </row>
    <row r="2932" ht="12">
      <c r="G2932" s="336"/>
    </row>
    <row r="2933" ht="12">
      <c r="G2933" s="336"/>
    </row>
    <row r="2934" ht="12">
      <c r="G2934" s="336"/>
    </row>
    <row r="2935" ht="12">
      <c r="G2935" s="336"/>
    </row>
    <row r="2936" ht="12">
      <c r="G2936" s="336"/>
    </row>
    <row r="2937" ht="12">
      <c r="G2937" s="336"/>
    </row>
    <row r="2938" ht="12">
      <c r="G2938" s="336"/>
    </row>
    <row r="2939" ht="12">
      <c r="G2939" s="336"/>
    </row>
    <row r="2940" ht="12">
      <c r="G2940" s="336"/>
    </row>
    <row r="2941" ht="12">
      <c r="G2941" s="336"/>
    </row>
    <row r="2942" ht="12">
      <c r="G2942" s="336"/>
    </row>
    <row r="2943" ht="12">
      <c r="G2943" s="336"/>
    </row>
    <row r="2944" ht="12">
      <c r="G2944" s="336"/>
    </row>
    <row r="2945" ht="12">
      <c r="G2945" s="336"/>
    </row>
    <row r="2946" ht="12">
      <c r="G2946" s="336"/>
    </row>
    <row r="2947" ht="12">
      <c r="G2947" s="336"/>
    </row>
    <row r="2948" ht="12">
      <c r="G2948" s="336"/>
    </row>
    <row r="2949" ht="12">
      <c r="G2949" s="336"/>
    </row>
    <row r="2950" ht="12">
      <c r="G2950" s="336"/>
    </row>
    <row r="2951" ht="12">
      <c r="G2951" s="336"/>
    </row>
    <row r="2952" ht="12">
      <c r="G2952" s="336"/>
    </row>
    <row r="2953" ht="12">
      <c r="G2953" s="336"/>
    </row>
    <row r="2954" ht="12">
      <c r="G2954" s="336"/>
    </row>
    <row r="2955" ht="12">
      <c r="G2955" s="336"/>
    </row>
    <row r="2956" ht="12">
      <c r="G2956" s="336"/>
    </row>
    <row r="2957" ht="12">
      <c r="G2957" s="336"/>
    </row>
    <row r="2958" ht="12">
      <c r="G2958" s="336"/>
    </row>
    <row r="2959" ht="12">
      <c r="G2959" s="336"/>
    </row>
    <row r="2960" ht="12">
      <c r="G2960" s="336"/>
    </row>
    <row r="2961" ht="12">
      <c r="G2961" s="336"/>
    </row>
    <row r="2962" ht="12">
      <c r="G2962" s="336"/>
    </row>
    <row r="2963" ht="12">
      <c r="G2963" s="336"/>
    </row>
    <row r="2964" ht="12">
      <c r="G2964" s="336"/>
    </row>
    <row r="2965" ht="12">
      <c r="G2965" s="336"/>
    </row>
    <row r="2966" ht="12">
      <c r="G2966" s="336"/>
    </row>
    <row r="2967" ht="12">
      <c r="G2967" s="336"/>
    </row>
    <row r="2968" ht="12">
      <c r="G2968" s="336"/>
    </row>
    <row r="2969" ht="12">
      <c r="G2969" s="336"/>
    </row>
  </sheetData>
  <mergeCells count="19">
    <mergeCell ref="I362:J362"/>
    <mergeCell ref="I364:J364"/>
    <mergeCell ref="L8:L10"/>
    <mergeCell ref="H9:K9"/>
    <mergeCell ref="F7:L7"/>
    <mergeCell ref="C7:E7"/>
    <mergeCell ref="C8:C10"/>
    <mergeCell ref="D8:D10"/>
    <mergeCell ref="E8:E10"/>
    <mergeCell ref="A361:E361"/>
    <mergeCell ref="B309:E309"/>
    <mergeCell ref="B6:I6"/>
    <mergeCell ref="F8:F10"/>
    <mergeCell ref="G8:K8"/>
    <mergeCell ref="G9:G10"/>
    <mergeCell ref="B7:B10"/>
    <mergeCell ref="A7:A10"/>
    <mergeCell ref="B12:E12"/>
    <mergeCell ref="B349:E349"/>
  </mergeCells>
  <printOptions/>
  <pageMargins left="0.1968503937007874" right="0" top="0.7874015748031497" bottom="0.7874015748031497" header="0.3937007874015748" footer="0.3937007874015748"/>
  <pageSetup horizontalDpi="600" verticalDpi="600" orientation="landscape" paperSize="9" r:id="rId1"/>
  <headerFooter alignWithMargins="0">
    <oddFooter>&amp;CStrona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9"/>
  <dimension ref="A1:H24"/>
  <sheetViews>
    <sheetView workbookViewId="0" topLeftCell="C1">
      <selection activeCell="G1" sqref="G1"/>
    </sheetView>
  </sheetViews>
  <sheetFormatPr defaultColWidth="9.00390625" defaultRowHeight="12.75"/>
  <cols>
    <col min="1" max="1" width="3.875" style="1" customWidth="1"/>
    <col min="2" max="2" width="10.375" style="1" customWidth="1"/>
    <col min="3" max="3" width="33.375" style="1" customWidth="1"/>
    <col min="4" max="4" width="11.375" style="29" customWidth="1"/>
    <col min="5" max="5" width="10.75390625" style="29" customWidth="1"/>
    <col min="6" max="6" width="10.25390625" style="29" customWidth="1"/>
    <col min="7" max="7" width="9.75390625" style="29" customWidth="1"/>
    <col min="8" max="16384" width="9.125" style="1" customWidth="1"/>
  </cols>
  <sheetData>
    <row r="1" ht="15.75">
      <c r="G1" s="1"/>
    </row>
    <row r="2" spans="4:7" s="2" customFormat="1" ht="15.75">
      <c r="D2" s="28"/>
      <c r="E2" s="1" t="s">
        <v>28</v>
      </c>
      <c r="F2" s="1"/>
      <c r="G2" s="28"/>
    </row>
    <row r="3" spans="3:8" s="2" customFormat="1" ht="16.5">
      <c r="C3" s="34"/>
      <c r="D3" s="40"/>
      <c r="E3" s="29" t="s">
        <v>422</v>
      </c>
      <c r="F3" s="29"/>
      <c r="G3" s="29"/>
      <c r="H3" s="1"/>
    </row>
    <row r="4" spans="4:8" s="2" customFormat="1" ht="15.75">
      <c r="D4" s="28"/>
      <c r="E4" s="29" t="s">
        <v>74</v>
      </c>
      <c r="F4" s="29"/>
      <c r="G4" s="29"/>
      <c r="H4" s="1"/>
    </row>
    <row r="5" spans="4:8" s="2" customFormat="1" ht="15.75">
      <c r="D5" s="28"/>
      <c r="E5" s="29" t="s">
        <v>423</v>
      </c>
      <c r="F5" s="29"/>
      <c r="G5" s="29"/>
      <c r="H5" s="1"/>
    </row>
    <row r="7" spans="1:7" ht="15.75">
      <c r="A7" s="512" t="s">
        <v>72</v>
      </c>
      <c r="B7" s="512"/>
      <c r="C7" s="512"/>
      <c r="D7" s="512"/>
      <c r="E7" s="512"/>
      <c r="F7" s="512"/>
      <c r="G7" s="512"/>
    </row>
    <row r="8" spans="1:7" ht="15.75">
      <c r="A8" s="512" t="s">
        <v>73</v>
      </c>
      <c r="B8" s="512"/>
      <c r="C8" s="512"/>
      <c r="D8" s="512"/>
      <c r="E8" s="512"/>
      <c r="F8" s="512"/>
      <c r="G8" s="512"/>
    </row>
    <row r="9" spans="1:7" ht="15.75">
      <c r="A9" s="33"/>
      <c r="B9" s="33"/>
      <c r="C9" s="33"/>
      <c r="D9" s="41"/>
      <c r="E9" s="41"/>
      <c r="F9" s="41"/>
      <c r="G9" s="41"/>
    </row>
    <row r="10" spans="6:7" ht="15.75">
      <c r="F10" s="30"/>
      <c r="G10" s="30" t="s">
        <v>4</v>
      </c>
    </row>
    <row r="11" spans="1:7" s="17" customFormat="1" ht="38.25">
      <c r="A11" s="13" t="s">
        <v>1</v>
      </c>
      <c r="B11" s="13" t="s">
        <v>29</v>
      </c>
      <c r="C11" s="13" t="s">
        <v>62</v>
      </c>
      <c r="D11" s="42" t="s">
        <v>50</v>
      </c>
      <c r="E11" s="42" t="s">
        <v>52</v>
      </c>
      <c r="F11" s="42" t="s">
        <v>53</v>
      </c>
      <c r="G11" s="42" t="s">
        <v>51</v>
      </c>
    </row>
    <row r="12" spans="1:7" s="10" customFormat="1" ht="11.25">
      <c r="A12" s="9">
        <v>1</v>
      </c>
      <c r="B12" s="9">
        <v>2</v>
      </c>
      <c r="C12" s="9">
        <v>3</v>
      </c>
      <c r="D12" s="31"/>
      <c r="E12" s="31">
        <v>4</v>
      </c>
      <c r="F12" s="31">
        <v>5</v>
      </c>
      <c r="G12" s="31"/>
    </row>
    <row r="13" spans="1:7" s="2" customFormat="1" ht="31.5">
      <c r="A13" s="35" t="s">
        <v>15</v>
      </c>
      <c r="B13" s="36" t="s">
        <v>75</v>
      </c>
      <c r="C13" s="37" t="s">
        <v>76</v>
      </c>
      <c r="D13" s="43">
        <v>240</v>
      </c>
      <c r="E13" s="43">
        <v>4363</v>
      </c>
      <c r="F13" s="43">
        <f>SUM(F14:F17)</f>
        <v>3700</v>
      </c>
      <c r="G13" s="43">
        <v>903</v>
      </c>
    </row>
    <row r="14" spans="1:7" ht="47.25">
      <c r="A14" s="5"/>
      <c r="B14" s="38"/>
      <c r="C14" s="39" t="s">
        <v>215</v>
      </c>
      <c r="D14" s="20"/>
      <c r="E14" s="20"/>
      <c r="F14" s="20">
        <v>3200</v>
      </c>
      <c r="G14" s="20"/>
    </row>
    <row r="15" spans="1:7" ht="15.75">
      <c r="A15" s="5"/>
      <c r="B15" s="38"/>
      <c r="C15" s="5" t="s">
        <v>174</v>
      </c>
      <c r="D15" s="20"/>
      <c r="E15" s="20"/>
      <c r="F15" s="20">
        <v>500</v>
      </c>
      <c r="G15" s="20"/>
    </row>
    <row r="16" spans="1:7" ht="15.75">
      <c r="A16" s="5"/>
      <c r="B16" s="38"/>
      <c r="C16" s="5"/>
      <c r="D16" s="20"/>
      <c r="E16" s="20"/>
      <c r="F16" s="20"/>
      <c r="G16" s="20"/>
    </row>
    <row r="17" spans="1:7" ht="15.75">
      <c r="A17" s="5"/>
      <c r="B17" s="38"/>
      <c r="C17" s="5"/>
      <c r="D17" s="20"/>
      <c r="E17" s="20"/>
      <c r="F17" s="20"/>
      <c r="G17" s="20"/>
    </row>
    <row r="18" spans="1:7" ht="15.75">
      <c r="A18" s="6"/>
      <c r="B18" s="19"/>
      <c r="C18" s="6"/>
      <c r="D18" s="21"/>
      <c r="E18" s="21"/>
      <c r="F18" s="21"/>
      <c r="G18" s="21"/>
    </row>
    <row r="19" ht="15.75">
      <c r="B19" s="18"/>
    </row>
    <row r="20" ht="15.75">
      <c r="E20" s="32"/>
    </row>
    <row r="21" spans="4:6" ht="15.75">
      <c r="D21" s="513"/>
      <c r="E21" s="514"/>
      <c r="F21" s="514"/>
    </row>
    <row r="23" ht="15.75">
      <c r="E23" s="29" t="s">
        <v>77</v>
      </c>
    </row>
    <row r="24" spans="2:5" ht="15.75">
      <c r="B24" s="32"/>
      <c r="E24" s="32" t="s">
        <v>68</v>
      </c>
    </row>
  </sheetData>
  <mergeCells count="3">
    <mergeCell ref="A7:G7"/>
    <mergeCell ref="A8:G8"/>
    <mergeCell ref="D21:F21"/>
  </mergeCells>
  <printOptions/>
  <pageMargins left="0.7874015748031497" right="0" top="0.3937007874015748" bottom="0.7874015748031497" header="0.3937007874015748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9"/>
  <sheetViews>
    <sheetView workbookViewId="0" topLeftCell="A1">
      <selection activeCell="G1" sqref="G1"/>
    </sheetView>
  </sheetViews>
  <sheetFormatPr defaultColWidth="9.00390625" defaultRowHeight="12.75"/>
  <cols>
    <col min="1" max="1" width="5.625" style="23" customWidth="1"/>
    <col min="2" max="2" width="11.75390625" style="23" customWidth="1"/>
    <col min="3" max="4" width="9.125" style="23" customWidth="1"/>
    <col min="5" max="5" width="12.375" style="23" customWidth="1"/>
    <col min="6" max="6" width="9.125" style="23" customWidth="1"/>
    <col min="7" max="7" width="11.375" style="23" customWidth="1"/>
    <col min="8" max="8" width="19.375" style="23" customWidth="1"/>
    <col min="9" max="16384" width="9.125" style="23" customWidth="1"/>
  </cols>
  <sheetData>
    <row r="2" s="133" customFormat="1" ht="12">
      <c r="G2" s="133" t="s">
        <v>282</v>
      </c>
    </row>
    <row r="3" s="133" customFormat="1" ht="12">
      <c r="G3" s="133" t="s">
        <v>422</v>
      </c>
    </row>
    <row r="4" s="133" customFormat="1" ht="12">
      <c r="G4" s="133" t="s">
        <v>65</v>
      </c>
    </row>
    <row r="5" s="133" customFormat="1" ht="12">
      <c r="G5" s="133" t="s">
        <v>427</v>
      </c>
    </row>
    <row r="6" ht="22.5" customHeight="1"/>
    <row r="7" spans="1:8" ht="29.25" customHeight="1">
      <c r="A7" s="372" t="s">
        <v>352</v>
      </c>
      <c r="B7" s="372"/>
      <c r="C7" s="372"/>
      <c r="D7" s="372"/>
      <c r="E7" s="372"/>
      <c r="F7" s="372"/>
      <c r="G7" s="372"/>
      <c r="H7" s="372"/>
    </row>
    <row r="8" ht="18.75" customHeight="1"/>
    <row r="9" ht="18.75" customHeight="1">
      <c r="H9" s="149" t="s">
        <v>4</v>
      </c>
    </row>
    <row r="10" spans="1:8" ht="12.75">
      <c r="A10" s="373" t="s">
        <v>330</v>
      </c>
      <c r="B10" s="373" t="s">
        <v>353</v>
      </c>
      <c r="C10" s="373" t="s">
        <v>7</v>
      </c>
      <c r="D10" s="373" t="s">
        <v>8</v>
      </c>
      <c r="E10" s="373" t="s">
        <v>354</v>
      </c>
      <c r="F10" s="373" t="s">
        <v>355</v>
      </c>
      <c r="G10" s="373"/>
      <c r="H10" s="373" t="s">
        <v>356</v>
      </c>
    </row>
    <row r="11" spans="1:8" ht="12.75">
      <c r="A11" s="373"/>
      <c r="B11" s="373"/>
      <c r="C11" s="373"/>
      <c r="D11" s="373"/>
      <c r="E11" s="373"/>
      <c r="F11" s="13" t="s">
        <v>357</v>
      </c>
      <c r="G11" s="13" t="s">
        <v>358</v>
      </c>
      <c r="H11" s="373"/>
    </row>
    <row r="12" spans="1:8" s="10" customFormat="1" ht="11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</row>
    <row r="13" spans="1:9" ht="96.75" customHeight="1">
      <c r="A13" s="157" t="s">
        <v>15</v>
      </c>
      <c r="B13" s="121" t="s">
        <v>264</v>
      </c>
      <c r="C13" s="157">
        <v>400</v>
      </c>
      <c r="D13" s="157">
        <v>40002</v>
      </c>
      <c r="E13" s="158">
        <v>50000</v>
      </c>
      <c r="F13" s="158">
        <v>0</v>
      </c>
      <c r="G13" s="158">
        <v>0</v>
      </c>
      <c r="H13" s="122" t="s">
        <v>413</v>
      </c>
      <c r="I13" s="349"/>
    </row>
    <row r="14" spans="1:8" ht="12.75">
      <c r="A14" s="130"/>
      <c r="B14" s="130" t="s">
        <v>178</v>
      </c>
      <c r="C14" s="130"/>
      <c r="D14" s="130"/>
      <c r="E14" s="131">
        <f>SUM(E13)</f>
        <v>50000</v>
      </c>
      <c r="F14" s="131">
        <f>SUM(F13)</f>
        <v>0</v>
      </c>
      <c r="G14" s="131">
        <f>SUM(G13)</f>
        <v>0</v>
      </c>
      <c r="H14" s="130"/>
    </row>
    <row r="15" spans="1:8" ht="12.75">
      <c r="A15" s="132"/>
      <c r="B15" s="132"/>
      <c r="C15" s="132"/>
      <c r="D15" s="132"/>
      <c r="E15" s="342"/>
      <c r="F15" s="342"/>
      <c r="G15" s="342"/>
      <c r="H15" s="132"/>
    </row>
    <row r="16" spans="1:8" ht="12.75">
      <c r="A16" s="132"/>
      <c r="B16" s="132"/>
      <c r="C16" s="132"/>
      <c r="D16" s="132"/>
      <c r="E16" s="342"/>
      <c r="F16" s="342"/>
      <c r="G16" s="342"/>
      <c r="H16" s="132"/>
    </row>
    <row r="17" spans="1:8" ht="12.75">
      <c r="A17" s="132"/>
      <c r="B17" s="132"/>
      <c r="C17" s="132"/>
      <c r="D17" s="132"/>
      <c r="E17" s="342"/>
      <c r="F17" s="342"/>
      <c r="G17" s="342"/>
      <c r="H17" s="132"/>
    </row>
    <row r="18" spans="1:8" ht="12.75">
      <c r="A18" s="132"/>
      <c r="B18" s="132"/>
      <c r="C18" s="132"/>
      <c r="D18" s="132"/>
      <c r="E18" s="342"/>
      <c r="F18" s="342"/>
      <c r="G18" s="342"/>
      <c r="H18" s="132"/>
    </row>
    <row r="19" spans="1:8" ht="12.75">
      <c r="A19" s="132"/>
      <c r="B19" s="132"/>
      <c r="C19" s="132"/>
      <c r="D19" s="132"/>
      <c r="E19" s="342"/>
      <c r="F19" s="342"/>
      <c r="G19" s="342"/>
      <c r="H19" s="132"/>
    </row>
    <row r="20" spans="1:8" ht="12.75">
      <c r="A20" s="132"/>
      <c r="B20" s="132"/>
      <c r="C20" s="132"/>
      <c r="D20" s="132"/>
      <c r="E20" s="342"/>
      <c r="F20" s="342"/>
      <c r="G20" s="342"/>
      <c r="H20" s="132"/>
    </row>
    <row r="21" spans="1:8" ht="12.75">
      <c r="A21" s="132"/>
      <c r="B21" s="132"/>
      <c r="C21" s="132"/>
      <c r="D21" s="132"/>
      <c r="E21" s="342"/>
      <c r="F21" s="342"/>
      <c r="G21" s="342"/>
      <c r="H21" s="132"/>
    </row>
    <row r="22" spans="1:8" ht="12.75">
      <c r="A22" s="132"/>
      <c r="B22" s="132"/>
      <c r="C22" s="132"/>
      <c r="D22" s="132"/>
      <c r="E22" s="342"/>
      <c r="F22" s="342"/>
      <c r="G22" s="342"/>
      <c r="H22" s="132"/>
    </row>
    <row r="23" spans="1:8" ht="12.75">
      <c r="A23" s="132"/>
      <c r="B23" s="132"/>
      <c r="C23" s="132"/>
      <c r="D23" s="132"/>
      <c r="E23" s="342"/>
      <c r="F23" s="342"/>
      <c r="G23" s="342"/>
      <c r="H23" s="132"/>
    </row>
    <row r="24" spans="1:8" ht="12.75">
      <c r="A24" s="132"/>
      <c r="B24" s="132"/>
      <c r="C24" s="132"/>
      <c r="D24" s="132"/>
      <c r="E24" s="342"/>
      <c r="F24" s="342"/>
      <c r="G24" s="342"/>
      <c r="H24" s="132"/>
    </row>
    <row r="25" spans="1:8" ht="12.75">
      <c r="A25" s="132"/>
      <c r="B25" s="132"/>
      <c r="C25" s="132"/>
      <c r="D25" s="132"/>
      <c r="E25" s="342"/>
      <c r="F25" s="342"/>
      <c r="G25" s="342"/>
      <c r="H25" s="132"/>
    </row>
    <row r="26" spans="1:8" ht="12.75">
      <c r="A26" s="132"/>
      <c r="B26" s="132"/>
      <c r="C26" s="132"/>
      <c r="D26" s="132"/>
      <c r="E26" s="342"/>
      <c r="F26" s="342"/>
      <c r="G26" s="342"/>
      <c r="H26" s="132"/>
    </row>
    <row r="27" spans="1:8" ht="12.75">
      <c r="A27" s="132"/>
      <c r="B27" s="132"/>
      <c r="C27" s="132"/>
      <c r="D27" s="132"/>
      <c r="E27" s="342"/>
      <c r="F27" s="342"/>
      <c r="G27" s="342"/>
      <c r="H27" s="132"/>
    </row>
    <row r="28" spans="1:8" ht="12.75">
      <c r="A28" s="132"/>
      <c r="B28" s="132"/>
      <c r="C28" s="132"/>
      <c r="D28" s="132"/>
      <c r="E28" s="342"/>
      <c r="F28" s="342"/>
      <c r="G28" s="342"/>
      <c r="H28" s="132"/>
    </row>
    <row r="29" spans="1:8" ht="12.75">
      <c r="A29" s="132"/>
      <c r="B29" s="132"/>
      <c r="C29" s="132"/>
      <c r="D29" s="132"/>
      <c r="E29" s="342"/>
      <c r="F29" s="342"/>
      <c r="G29" s="342"/>
      <c r="H29" s="132"/>
    </row>
  </sheetData>
  <mergeCells count="8">
    <mergeCell ref="A7:H7"/>
    <mergeCell ref="A10:A11"/>
    <mergeCell ref="B10:B11"/>
    <mergeCell ref="C10:C11"/>
    <mergeCell ref="D10:D11"/>
    <mergeCell ref="E10:E11"/>
    <mergeCell ref="F10:G10"/>
    <mergeCell ref="H10:H11"/>
  </mergeCells>
  <printOptions/>
  <pageMargins left="0.5905511811023623" right="0.35433070866141736" top="0.3937007874015748" bottom="0.4724409448818898" header="0.3937007874015748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8"/>
  <sheetViews>
    <sheetView workbookViewId="0" topLeftCell="A1">
      <selection activeCell="G1" sqref="G1"/>
    </sheetView>
  </sheetViews>
  <sheetFormatPr defaultColWidth="9.00390625" defaultRowHeight="12.75"/>
  <cols>
    <col min="1" max="1" width="4.625" style="23" customWidth="1"/>
    <col min="2" max="2" width="35.375" style="23" customWidth="1"/>
    <col min="3" max="4" width="9.125" style="23" customWidth="1"/>
    <col min="5" max="5" width="29.875" style="23" customWidth="1"/>
    <col min="6" max="6" width="9.125" style="23" customWidth="1"/>
    <col min="7" max="7" width="9.875" style="23" customWidth="1"/>
    <col min="8" max="16384" width="9.125" style="23" customWidth="1"/>
  </cols>
  <sheetData>
    <row r="2" s="133" customFormat="1" ht="12">
      <c r="G2" s="133" t="s">
        <v>378</v>
      </c>
    </row>
    <row r="3" s="133" customFormat="1" ht="12">
      <c r="G3" s="133" t="s">
        <v>422</v>
      </c>
    </row>
    <row r="4" s="133" customFormat="1" ht="12">
      <c r="G4" s="133" t="s">
        <v>78</v>
      </c>
    </row>
    <row r="5" s="133" customFormat="1" ht="12">
      <c r="G5" s="133" t="s">
        <v>427</v>
      </c>
    </row>
    <row r="7" spans="1:10" ht="25.5" customHeight="1">
      <c r="A7" s="375" t="s">
        <v>351</v>
      </c>
      <c r="B7" s="375"/>
      <c r="C7" s="375"/>
      <c r="D7" s="375"/>
      <c r="E7" s="375"/>
      <c r="F7" s="375"/>
      <c r="G7" s="375"/>
      <c r="H7" s="375"/>
      <c r="I7" s="375"/>
      <c r="J7" s="375"/>
    </row>
    <row r="8" ht="12.75">
      <c r="J8" s="149" t="s">
        <v>4</v>
      </c>
    </row>
    <row r="9" spans="1:10" ht="35.25" customHeight="1">
      <c r="A9" s="374" t="s">
        <v>330</v>
      </c>
      <c r="B9" s="374" t="s">
        <v>346</v>
      </c>
      <c r="C9" s="374" t="s">
        <v>7</v>
      </c>
      <c r="D9" s="374" t="s">
        <v>8</v>
      </c>
      <c r="E9" s="374" t="s">
        <v>347</v>
      </c>
      <c r="F9" s="374"/>
      <c r="G9" s="374" t="s">
        <v>332</v>
      </c>
      <c r="H9" s="374" t="s">
        <v>333</v>
      </c>
      <c r="I9" s="374"/>
      <c r="J9" s="374"/>
    </row>
    <row r="10" spans="1:10" ht="27.75" customHeight="1">
      <c r="A10" s="374"/>
      <c r="B10" s="374"/>
      <c r="C10" s="374"/>
      <c r="D10" s="374"/>
      <c r="E10" s="150" t="s">
        <v>348</v>
      </c>
      <c r="F10" s="150" t="s">
        <v>349</v>
      </c>
      <c r="G10" s="374"/>
      <c r="H10" s="150" t="s">
        <v>334</v>
      </c>
      <c r="I10" s="150" t="s">
        <v>335</v>
      </c>
      <c r="J10" s="150" t="s">
        <v>336</v>
      </c>
    </row>
    <row r="11" spans="1:10" ht="25.5">
      <c r="A11" s="123" t="s">
        <v>15</v>
      </c>
      <c r="B11" s="124" t="s">
        <v>367</v>
      </c>
      <c r="C11" s="123">
        <v>600</v>
      </c>
      <c r="D11" s="123">
        <v>60016</v>
      </c>
      <c r="E11" s="123" t="s">
        <v>350</v>
      </c>
      <c r="F11" s="125">
        <f>SUM(F12,F13,F15)</f>
        <v>785000</v>
      </c>
      <c r="G11" s="125">
        <v>271000</v>
      </c>
      <c r="H11" s="125">
        <f>SUM(H12,H13,H15)</f>
        <v>0</v>
      </c>
      <c r="I11" s="125">
        <f>SUM(I12,I13,I15)</f>
        <v>0</v>
      </c>
      <c r="J11" s="125">
        <f>SUM(J12,J13,J15)</f>
        <v>0</v>
      </c>
    </row>
    <row r="12" spans="1:10" ht="12.75">
      <c r="A12" s="126"/>
      <c r="B12" s="159" t="s">
        <v>368</v>
      </c>
      <c r="C12" s="126"/>
      <c r="D12" s="126"/>
      <c r="E12" s="154" t="s">
        <v>339</v>
      </c>
      <c r="F12" s="127">
        <v>214707</v>
      </c>
      <c r="G12" s="127">
        <v>82819</v>
      </c>
      <c r="H12" s="127"/>
      <c r="I12" s="127"/>
      <c r="J12" s="127"/>
    </row>
    <row r="13" spans="1:10" ht="12.75">
      <c r="A13" s="126"/>
      <c r="B13" s="159" t="s">
        <v>369</v>
      </c>
      <c r="C13" s="126"/>
      <c r="D13" s="126"/>
      <c r="E13" s="154" t="s">
        <v>340</v>
      </c>
      <c r="F13" s="127">
        <v>76039</v>
      </c>
      <c r="G13" s="127">
        <v>25090</v>
      </c>
      <c r="H13" s="127"/>
      <c r="I13" s="127"/>
      <c r="J13" s="127"/>
    </row>
    <row r="14" spans="1:10" ht="38.25">
      <c r="A14" s="126"/>
      <c r="B14" s="159" t="s">
        <v>370</v>
      </c>
      <c r="C14" s="126"/>
      <c r="D14" s="126"/>
      <c r="E14" s="154" t="s">
        <v>341</v>
      </c>
      <c r="F14" s="127">
        <v>481514</v>
      </c>
      <c r="G14" s="127">
        <v>163091</v>
      </c>
      <c r="H14" s="127"/>
      <c r="I14" s="127"/>
      <c r="J14" s="127"/>
    </row>
    <row r="15" spans="1:10" ht="12.75">
      <c r="A15" s="126"/>
      <c r="B15" s="159"/>
      <c r="C15" s="126"/>
      <c r="D15" s="126"/>
      <c r="E15" s="154" t="s">
        <v>342</v>
      </c>
      <c r="F15" s="127">
        <v>494254</v>
      </c>
      <c r="G15" s="127">
        <v>163091</v>
      </c>
      <c r="H15" s="127"/>
      <c r="I15" s="127"/>
      <c r="J15" s="127"/>
    </row>
    <row r="16" spans="1:10" ht="12.75">
      <c r="A16" s="126"/>
      <c r="B16" s="159"/>
      <c r="C16" s="126"/>
      <c r="D16" s="126"/>
      <c r="E16" s="126"/>
      <c r="F16" s="127"/>
      <c r="G16" s="127"/>
      <c r="H16" s="127"/>
      <c r="I16" s="127"/>
      <c r="J16" s="127"/>
    </row>
    <row r="17" spans="1:10" ht="51">
      <c r="A17" s="123" t="s">
        <v>16</v>
      </c>
      <c r="B17" s="124" t="s">
        <v>371</v>
      </c>
      <c r="C17" s="123">
        <v>801</v>
      </c>
      <c r="D17" s="123">
        <v>80101</v>
      </c>
      <c r="E17" s="123" t="s">
        <v>350</v>
      </c>
      <c r="F17" s="125">
        <f>SUM(F18,F19,F21)</f>
        <v>596335</v>
      </c>
      <c r="G17" s="125">
        <f>SUM(G18,G19,G21)</f>
        <v>415887</v>
      </c>
      <c r="H17" s="125">
        <f>SUM(H18,H19,H21)</f>
        <v>0</v>
      </c>
      <c r="I17" s="125">
        <f>SUM(I18,I19,I21)</f>
        <v>0</v>
      </c>
      <c r="J17" s="125">
        <f>SUM(J18,J19,J21)</f>
        <v>0</v>
      </c>
    </row>
    <row r="18" spans="1:10" ht="25.5">
      <c r="A18" s="126"/>
      <c r="B18" s="159" t="s">
        <v>372</v>
      </c>
      <c r="C18" s="126"/>
      <c r="D18" s="126"/>
      <c r="E18" s="154" t="s">
        <v>339</v>
      </c>
      <c r="F18" s="127">
        <v>229989</v>
      </c>
      <c r="G18" s="127">
        <v>150385</v>
      </c>
      <c r="H18" s="127"/>
      <c r="I18" s="127"/>
      <c r="J18" s="127"/>
    </row>
    <row r="19" spans="1:10" ht="25.5">
      <c r="A19" s="126"/>
      <c r="B19" s="159" t="s">
        <v>373</v>
      </c>
      <c r="C19" s="126"/>
      <c r="D19" s="126"/>
      <c r="E19" s="154" t="s">
        <v>340</v>
      </c>
      <c r="F19" s="127">
        <v>0</v>
      </c>
      <c r="G19" s="127">
        <v>0</v>
      </c>
      <c r="H19" s="127"/>
      <c r="I19" s="127"/>
      <c r="J19" s="127"/>
    </row>
    <row r="20" spans="1:10" ht="25.5">
      <c r="A20" s="126"/>
      <c r="B20" s="159" t="s">
        <v>374</v>
      </c>
      <c r="C20" s="126"/>
      <c r="D20" s="126"/>
      <c r="E20" s="154" t="s">
        <v>341</v>
      </c>
      <c r="F20" s="127">
        <v>265502</v>
      </c>
      <c r="G20" s="127">
        <v>265502</v>
      </c>
      <c r="H20" s="127"/>
      <c r="I20" s="127"/>
      <c r="J20" s="127"/>
    </row>
    <row r="21" spans="1:10" ht="12.75">
      <c r="A21" s="126"/>
      <c r="B21" s="159"/>
      <c r="C21" s="126"/>
      <c r="D21" s="126"/>
      <c r="E21" s="154" t="s">
        <v>342</v>
      </c>
      <c r="F21" s="127">
        <v>366346</v>
      </c>
      <c r="G21" s="127">
        <v>265502</v>
      </c>
      <c r="H21" s="127"/>
      <c r="I21" s="127"/>
      <c r="J21" s="127"/>
    </row>
    <row r="22" spans="1:10" ht="12.75">
      <c r="A22" s="128"/>
      <c r="B22" s="160"/>
      <c r="C22" s="128"/>
      <c r="D22" s="128"/>
      <c r="E22" s="128"/>
      <c r="F22" s="129"/>
      <c r="G22" s="129"/>
      <c r="H22" s="129"/>
      <c r="I22" s="129"/>
      <c r="J22" s="129"/>
    </row>
    <row r="23" spans="1:10" ht="12.75">
      <c r="A23" s="126"/>
      <c r="B23" s="126"/>
      <c r="C23" s="126"/>
      <c r="D23" s="126"/>
      <c r="E23" s="126"/>
      <c r="F23" s="127"/>
      <c r="G23" s="127"/>
      <c r="H23" s="127"/>
      <c r="I23" s="127"/>
      <c r="J23" s="127"/>
    </row>
    <row r="24" spans="1:10" ht="12.75">
      <c r="A24" s="126"/>
      <c r="B24" s="126" t="s">
        <v>344</v>
      </c>
      <c r="C24" s="126"/>
      <c r="D24" s="126"/>
      <c r="E24" s="126"/>
      <c r="F24" s="127">
        <f aca="true" t="shared" si="0" ref="F24:J26">SUM(F11,F17)</f>
        <v>1381335</v>
      </c>
      <c r="G24" s="127">
        <f t="shared" si="0"/>
        <v>686887</v>
      </c>
      <c r="H24" s="127">
        <f t="shared" si="0"/>
        <v>0</v>
      </c>
      <c r="I24" s="127">
        <f t="shared" si="0"/>
        <v>0</v>
      </c>
      <c r="J24" s="127">
        <f t="shared" si="0"/>
        <v>0</v>
      </c>
    </row>
    <row r="25" spans="1:10" ht="12.75">
      <c r="A25" s="126"/>
      <c r="B25" s="152" t="s">
        <v>339</v>
      </c>
      <c r="C25" s="126"/>
      <c r="D25" s="126"/>
      <c r="E25" s="126"/>
      <c r="F25" s="127">
        <f t="shared" si="0"/>
        <v>444696</v>
      </c>
      <c r="G25" s="127">
        <f t="shared" si="0"/>
        <v>233204</v>
      </c>
      <c r="H25" s="127">
        <f t="shared" si="0"/>
        <v>0</v>
      </c>
      <c r="I25" s="127">
        <f t="shared" si="0"/>
        <v>0</v>
      </c>
      <c r="J25" s="127">
        <f t="shared" si="0"/>
        <v>0</v>
      </c>
    </row>
    <row r="26" spans="1:10" ht="12.75">
      <c r="A26" s="126"/>
      <c r="B26" s="152" t="s">
        <v>340</v>
      </c>
      <c r="C26" s="126"/>
      <c r="D26" s="126"/>
      <c r="E26" s="126"/>
      <c r="F26" s="127">
        <f t="shared" si="0"/>
        <v>76039</v>
      </c>
      <c r="G26" s="127">
        <f t="shared" si="0"/>
        <v>25090</v>
      </c>
      <c r="H26" s="127">
        <f t="shared" si="0"/>
        <v>0</v>
      </c>
      <c r="I26" s="127">
        <f t="shared" si="0"/>
        <v>0</v>
      </c>
      <c r="J26" s="127">
        <f t="shared" si="0"/>
        <v>0</v>
      </c>
    </row>
    <row r="27" spans="1:10" ht="12.75">
      <c r="A27" s="126"/>
      <c r="B27" s="152" t="s">
        <v>341</v>
      </c>
      <c r="C27" s="126"/>
      <c r="D27" s="126"/>
      <c r="E27" s="126"/>
      <c r="F27" s="127">
        <f aca="true" t="shared" si="1" ref="F27:J28">SUM(F14,F20)</f>
        <v>747016</v>
      </c>
      <c r="G27" s="127">
        <f t="shared" si="1"/>
        <v>428593</v>
      </c>
      <c r="H27" s="127">
        <f t="shared" si="1"/>
        <v>0</v>
      </c>
      <c r="I27" s="127">
        <f t="shared" si="1"/>
        <v>0</v>
      </c>
      <c r="J27" s="127">
        <f t="shared" si="1"/>
        <v>0</v>
      </c>
    </row>
    <row r="28" spans="1:10" ht="12.75">
      <c r="A28" s="128"/>
      <c r="B28" s="153" t="s">
        <v>342</v>
      </c>
      <c r="C28" s="128"/>
      <c r="D28" s="128"/>
      <c r="E28" s="128"/>
      <c r="F28" s="129">
        <f t="shared" si="1"/>
        <v>860600</v>
      </c>
      <c r="G28" s="129">
        <f t="shared" si="1"/>
        <v>428593</v>
      </c>
      <c r="H28" s="129">
        <f t="shared" si="1"/>
        <v>0</v>
      </c>
      <c r="I28" s="129">
        <f t="shared" si="1"/>
        <v>0</v>
      </c>
      <c r="J28" s="129">
        <f t="shared" si="1"/>
        <v>0</v>
      </c>
    </row>
  </sheetData>
  <mergeCells count="8">
    <mergeCell ref="E9:F9"/>
    <mergeCell ref="G9:G10"/>
    <mergeCell ref="H9:J9"/>
    <mergeCell ref="A7:J7"/>
    <mergeCell ref="A9:A10"/>
    <mergeCell ref="B9:B10"/>
    <mergeCell ref="C9:C10"/>
    <mergeCell ref="D9:D10"/>
  </mergeCells>
  <printOptions/>
  <pageMargins left="0.5905511811023623" right="0.35433070866141736" top="0.3937007874015748" bottom="0.4724409448818898" header="0.3937007874015748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27"/>
  <sheetViews>
    <sheetView tabSelected="1" workbookViewId="0" topLeftCell="A1">
      <selection activeCell="D4" sqref="D4"/>
    </sheetView>
  </sheetViews>
  <sheetFormatPr defaultColWidth="9.00390625" defaultRowHeight="12.75"/>
  <cols>
    <col min="1" max="1" width="4.625" style="23" customWidth="1"/>
    <col min="2" max="2" width="43.25390625" style="23" customWidth="1"/>
    <col min="3" max="3" width="9.875" style="23" customWidth="1"/>
    <col min="4" max="16384" width="9.125" style="23" customWidth="1"/>
  </cols>
  <sheetData>
    <row r="2" s="133" customFormat="1" ht="12">
      <c r="D2" s="133" t="s">
        <v>365</v>
      </c>
    </row>
    <row r="3" s="133" customFormat="1" ht="12">
      <c r="D3" s="133" t="s">
        <v>422</v>
      </c>
    </row>
    <row r="4" s="133" customFormat="1" ht="12">
      <c r="D4" s="133" t="s">
        <v>78</v>
      </c>
    </row>
    <row r="5" s="133" customFormat="1" ht="12">
      <c r="D5" s="133" t="s">
        <v>427</v>
      </c>
    </row>
    <row r="6" ht="15.75">
      <c r="C6" s="1"/>
    </row>
    <row r="8" spans="1:6" ht="25.5" customHeight="1">
      <c r="A8" s="376" t="s">
        <v>329</v>
      </c>
      <c r="B8" s="376"/>
      <c r="C8" s="376"/>
      <c r="D8" s="376"/>
      <c r="E8" s="376"/>
      <c r="F8" s="376"/>
    </row>
    <row r="9" spans="1:6" ht="25.5" customHeight="1">
      <c r="A9" s="148"/>
      <c r="B9" s="148"/>
      <c r="C9" s="148"/>
      <c r="D9" s="148"/>
      <c r="E9" s="148"/>
      <c r="F9" s="148"/>
    </row>
    <row r="10" ht="12.75">
      <c r="F10" s="149" t="s">
        <v>4</v>
      </c>
    </row>
    <row r="11" spans="1:6" ht="35.25" customHeight="1">
      <c r="A11" s="374" t="s">
        <v>330</v>
      </c>
      <c r="B11" s="374" t="s">
        <v>331</v>
      </c>
      <c r="C11" s="374" t="s">
        <v>332</v>
      </c>
      <c r="D11" s="374" t="s">
        <v>333</v>
      </c>
      <c r="E11" s="374"/>
      <c r="F11" s="374"/>
    </row>
    <row r="12" spans="1:6" ht="27.75" customHeight="1">
      <c r="A12" s="374"/>
      <c r="B12" s="374"/>
      <c r="C12" s="374"/>
      <c r="D12" s="150" t="s">
        <v>334</v>
      </c>
      <c r="E12" s="150" t="s">
        <v>335</v>
      </c>
      <c r="F12" s="150" t="s">
        <v>336</v>
      </c>
    </row>
    <row r="13" spans="1:6" ht="12.75">
      <c r="A13" s="151" t="s">
        <v>337</v>
      </c>
      <c r="B13" s="126" t="s">
        <v>338</v>
      </c>
      <c r="C13" s="127">
        <f>SUM(C14:C17)</f>
        <v>0</v>
      </c>
      <c r="D13" s="127">
        <f>SUM(D14:D17)</f>
        <v>0</v>
      </c>
      <c r="E13" s="127">
        <f>SUM(E14:E17)</f>
        <v>0</v>
      </c>
      <c r="F13" s="127">
        <f>SUM(F14:F17)</f>
        <v>0</v>
      </c>
    </row>
    <row r="14" spans="1:6" ht="12.75">
      <c r="A14" s="126"/>
      <c r="B14" s="152" t="s">
        <v>339</v>
      </c>
      <c r="C14" s="127"/>
      <c r="D14" s="127"/>
      <c r="E14" s="127"/>
      <c r="F14" s="127"/>
    </row>
    <row r="15" spans="1:6" ht="12.75">
      <c r="A15" s="126"/>
      <c r="B15" s="152" t="s">
        <v>340</v>
      </c>
      <c r="C15" s="127"/>
      <c r="D15" s="127"/>
      <c r="E15" s="127"/>
      <c r="F15" s="127"/>
    </row>
    <row r="16" spans="1:6" ht="12.75">
      <c r="A16" s="126"/>
      <c r="B16" s="152" t="s">
        <v>341</v>
      </c>
      <c r="C16" s="127"/>
      <c r="D16" s="127"/>
      <c r="E16" s="127"/>
      <c r="F16" s="127"/>
    </row>
    <row r="17" spans="1:6" ht="12.75">
      <c r="A17" s="128"/>
      <c r="B17" s="153" t="s">
        <v>342</v>
      </c>
      <c r="C17" s="129"/>
      <c r="D17" s="129"/>
      <c r="E17" s="129"/>
      <c r="F17" s="129"/>
    </row>
    <row r="18" spans="1:6" ht="12.75">
      <c r="A18" s="151" t="s">
        <v>343</v>
      </c>
      <c r="B18" s="126" t="s">
        <v>344</v>
      </c>
      <c r="C18" s="127">
        <v>686887</v>
      </c>
      <c r="D18" s="127">
        <f>SUM(D19:D22)</f>
        <v>0</v>
      </c>
      <c r="E18" s="127">
        <f>SUM(E19:E22)</f>
        <v>0</v>
      </c>
      <c r="F18" s="127">
        <f>SUM(F19:F22)</f>
        <v>0</v>
      </c>
    </row>
    <row r="19" spans="1:6" ht="12.75">
      <c r="A19" s="126"/>
      <c r="B19" s="152" t="s">
        <v>339</v>
      </c>
      <c r="C19" s="127">
        <v>233204</v>
      </c>
      <c r="D19" s="127"/>
      <c r="E19" s="127"/>
      <c r="F19" s="127"/>
    </row>
    <row r="20" spans="1:6" ht="12.75">
      <c r="A20" s="126"/>
      <c r="B20" s="152" t="s">
        <v>340</v>
      </c>
      <c r="C20" s="127">
        <v>25090</v>
      </c>
      <c r="D20" s="127"/>
      <c r="E20" s="127"/>
      <c r="F20" s="127"/>
    </row>
    <row r="21" spans="1:6" ht="12.75">
      <c r="A21" s="126"/>
      <c r="B21" s="152" t="s">
        <v>341</v>
      </c>
      <c r="C21" s="127">
        <v>428593</v>
      </c>
      <c r="D21" s="127"/>
      <c r="E21" s="127"/>
      <c r="F21" s="127"/>
    </row>
    <row r="22" spans="1:6" ht="12.75">
      <c r="A22" s="128"/>
      <c r="B22" s="153" t="s">
        <v>342</v>
      </c>
      <c r="C22" s="129">
        <v>428593</v>
      </c>
      <c r="D22" s="129"/>
      <c r="E22" s="129"/>
      <c r="F22" s="129"/>
    </row>
    <row r="23" spans="1:6" ht="12.75">
      <c r="A23" s="151"/>
      <c r="B23" s="126" t="s">
        <v>345</v>
      </c>
      <c r="C23" s="127">
        <f aca="true" t="shared" si="0" ref="C23:F26">SUM(C13,C18)</f>
        <v>686887</v>
      </c>
      <c r="D23" s="127">
        <f t="shared" si="0"/>
        <v>0</v>
      </c>
      <c r="E23" s="127">
        <f t="shared" si="0"/>
        <v>0</v>
      </c>
      <c r="F23" s="127">
        <f t="shared" si="0"/>
        <v>0</v>
      </c>
    </row>
    <row r="24" spans="1:6" ht="12.75">
      <c r="A24" s="126"/>
      <c r="B24" s="152" t="s">
        <v>339</v>
      </c>
      <c r="C24" s="127">
        <f t="shared" si="0"/>
        <v>233204</v>
      </c>
      <c r="D24" s="127">
        <f t="shared" si="0"/>
        <v>0</v>
      </c>
      <c r="E24" s="127">
        <f t="shared" si="0"/>
        <v>0</v>
      </c>
      <c r="F24" s="127">
        <f t="shared" si="0"/>
        <v>0</v>
      </c>
    </row>
    <row r="25" spans="1:6" ht="12.75">
      <c r="A25" s="126"/>
      <c r="B25" s="152" t="s">
        <v>340</v>
      </c>
      <c r="C25" s="127">
        <f t="shared" si="0"/>
        <v>25090</v>
      </c>
      <c r="D25" s="127">
        <f t="shared" si="0"/>
        <v>0</v>
      </c>
      <c r="E25" s="127">
        <f t="shared" si="0"/>
        <v>0</v>
      </c>
      <c r="F25" s="127">
        <f t="shared" si="0"/>
        <v>0</v>
      </c>
    </row>
    <row r="26" spans="1:6" ht="12.75">
      <c r="A26" s="126"/>
      <c r="B26" s="152" t="s">
        <v>341</v>
      </c>
      <c r="C26" s="127">
        <f t="shared" si="0"/>
        <v>428593</v>
      </c>
      <c r="D26" s="127">
        <f aca="true" t="shared" si="1" ref="D26:F27">SUM(D16,D21)</f>
        <v>0</v>
      </c>
      <c r="E26" s="127">
        <f t="shared" si="1"/>
        <v>0</v>
      </c>
      <c r="F26" s="127">
        <f t="shared" si="1"/>
        <v>0</v>
      </c>
    </row>
    <row r="27" spans="1:6" ht="12.75">
      <c r="A27" s="128"/>
      <c r="B27" s="153" t="s">
        <v>342</v>
      </c>
      <c r="C27" s="129">
        <f>SUM(C17,C22)</f>
        <v>428593</v>
      </c>
      <c r="D27" s="129">
        <f t="shared" si="1"/>
        <v>0</v>
      </c>
      <c r="E27" s="129">
        <f t="shared" si="1"/>
        <v>0</v>
      </c>
      <c r="F27" s="129">
        <f t="shared" si="1"/>
        <v>0</v>
      </c>
    </row>
  </sheetData>
  <mergeCells count="5">
    <mergeCell ref="C11:C12"/>
    <mergeCell ref="D11:F11"/>
    <mergeCell ref="A8:F8"/>
    <mergeCell ref="A11:A12"/>
    <mergeCell ref="B11:B12"/>
  </mergeCells>
  <printOptions/>
  <pageMargins left="0.5905511811023623" right="0.35433070866141736" top="0.3937007874015748" bottom="0.4724409448818898" header="0.3937007874015748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47"/>
  <sheetViews>
    <sheetView workbookViewId="0" topLeftCell="A1">
      <selection activeCell="F1" sqref="F1"/>
    </sheetView>
  </sheetViews>
  <sheetFormatPr defaultColWidth="9.00390625" defaultRowHeight="12.75"/>
  <cols>
    <col min="1" max="1" width="5.625" style="1" customWidth="1"/>
    <col min="2" max="2" width="10.875" style="1" customWidth="1"/>
    <col min="3" max="3" width="16.75390625" style="1" customWidth="1"/>
    <col min="4" max="4" width="7.125" style="1" customWidth="1"/>
    <col min="5" max="5" width="24.375" style="1" customWidth="1"/>
    <col min="6" max="6" width="27.625" style="29" customWidth="1"/>
    <col min="7" max="16384" width="9.125" style="1" customWidth="1"/>
  </cols>
  <sheetData>
    <row r="2" s="133" customFormat="1" ht="12">
      <c r="F2" s="143" t="s">
        <v>12</v>
      </c>
    </row>
    <row r="3" spans="2:6" s="133" customFormat="1" ht="12">
      <c r="B3" s="379"/>
      <c r="C3" s="379"/>
      <c r="F3" s="143" t="s">
        <v>424</v>
      </c>
    </row>
    <row r="4" spans="2:6" s="133" customFormat="1" ht="12.75" customHeight="1">
      <c r="B4" s="379"/>
      <c r="C4" s="379"/>
      <c r="F4" s="143" t="s">
        <v>78</v>
      </c>
    </row>
    <row r="5" s="133" customFormat="1" ht="12">
      <c r="F5" s="143" t="s">
        <v>423</v>
      </c>
    </row>
    <row r="6" s="133" customFormat="1" ht="12">
      <c r="F6" s="143"/>
    </row>
    <row r="7" spans="1:6" ht="15.75">
      <c r="A7" s="367" t="s">
        <v>297</v>
      </c>
      <c r="B7" s="367"/>
      <c r="C7" s="367"/>
      <c r="D7" s="367"/>
      <c r="E7" s="367"/>
      <c r="F7" s="367"/>
    </row>
    <row r="8" ht="15.75">
      <c r="F8" s="30" t="s">
        <v>4</v>
      </c>
    </row>
    <row r="9" spans="1:6" s="135" customFormat="1" ht="23.25" customHeight="1">
      <c r="A9" s="134" t="s">
        <v>1</v>
      </c>
      <c r="B9" s="380" t="s">
        <v>13</v>
      </c>
      <c r="C9" s="380"/>
      <c r="D9" s="380"/>
      <c r="E9" s="381"/>
      <c r="F9" s="144" t="s">
        <v>14</v>
      </c>
    </row>
    <row r="10" spans="1:6" ht="27" customHeight="1">
      <c r="A10" s="136" t="s">
        <v>15</v>
      </c>
      <c r="B10" s="365" t="s">
        <v>298</v>
      </c>
      <c r="C10" s="365"/>
      <c r="D10" s="365"/>
      <c r="E10" s="366"/>
      <c r="F10" s="145">
        <f>SUM(F11:F12)</f>
        <v>552884</v>
      </c>
    </row>
    <row r="11" spans="1:6" ht="27" customHeight="1">
      <c r="A11" s="137" t="s">
        <v>299</v>
      </c>
      <c r="B11" s="377" t="s">
        <v>300</v>
      </c>
      <c r="C11" s="377"/>
      <c r="D11" s="377"/>
      <c r="E11" s="378"/>
      <c r="F11" s="162">
        <v>63500</v>
      </c>
    </row>
    <row r="12" spans="1:6" ht="15.75">
      <c r="A12" s="137" t="s">
        <v>301</v>
      </c>
      <c r="B12" s="377" t="s">
        <v>302</v>
      </c>
      <c r="C12" s="377"/>
      <c r="D12" s="377"/>
      <c r="E12" s="378"/>
      <c r="F12" s="161">
        <v>489384</v>
      </c>
    </row>
    <row r="13" spans="1:6" ht="15.75">
      <c r="A13" s="138" t="s">
        <v>16</v>
      </c>
      <c r="B13" s="377" t="s">
        <v>303</v>
      </c>
      <c r="C13" s="377"/>
      <c r="D13" s="377"/>
      <c r="E13" s="378"/>
      <c r="F13" s="146"/>
    </row>
    <row r="14" spans="1:6" ht="15.75">
      <c r="A14" s="138"/>
      <c r="B14" s="377" t="s">
        <v>10</v>
      </c>
      <c r="C14" s="377"/>
      <c r="D14" s="377"/>
      <c r="E14" s="378"/>
      <c r="F14" s="146"/>
    </row>
    <row r="15" spans="1:6" ht="26.25" customHeight="1">
      <c r="A15" s="137" t="s">
        <v>304</v>
      </c>
      <c r="B15" s="377" t="s">
        <v>305</v>
      </c>
      <c r="C15" s="377"/>
      <c r="D15" s="377"/>
      <c r="E15" s="378"/>
      <c r="F15" s="146"/>
    </row>
    <row r="16" spans="1:6" ht="15.75">
      <c r="A16" s="138" t="s">
        <v>17</v>
      </c>
      <c r="B16" s="377" t="s">
        <v>306</v>
      </c>
      <c r="C16" s="377"/>
      <c r="D16" s="377"/>
      <c r="E16" s="378"/>
      <c r="F16" s="146"/>
    </row>
    <row r="17" spans="1:6" ht="15.75">
      <c r="A17" s="138"/>
      <c r="B17" s="377" t="s">
        <v>10</v>
      </c>
      <c r="C17" s="377"/>
      <c r="D17" s="377"/>
      <c r="E17" s="378"/>
      <c r="F17" s="146"/>
    </row>
    <row r="18" spans="1:6" ht="24.75" customHeight="1">
      <c r="A18" s="137" t="s">
        <v>307</v>
      </c>
      <c r="B18" s="377" t="s">
        <v>305</v>
      </c>
      <c r="C18" s="377"/>
      <c r="D18" s="377"/>
      <c r="E18" s="378"/>
      <c r="F18" s="146"/>
    </row>
    <row r="19" spans="1:6" ht="15.75">
      <c r="A19" s="138" t="s">
        <v>18</v>
      </c>
      <c r="B19" s="377" t="s">
        <v>308</v>
      </c>
      <c r="C19" s="377"/>
      <c r="D19" s="377"/>
      <c r="E19" s="378"/>
      <c r="F19" s="146"/>
    </row>
    <row r="20" spans="1:6" ht="15.75">
      <c r="A20" s="138" t="s">
        <v>19</v>
      </c>
      <c r="B20" s="377" t="s">
        <v>30</v>
      </c>
      <c r="C20" s="377"/>
      <c r="D20" s="377"/>
      <c r="E20" s="378"/>
      <c r="F20" s="146"/>
    </row>
    <row r="21" spans="1:6" ht="19.5" customHeight="1">
      <c r="A21" s="138" t="s">
        <v>20</v>
      </c>
      <c r="B21" s="377" t="s">
        <v>322</v>
      </c>
      <c r="C21" s="377"/>
      <c r="D21" s="377"/>
      <c r="E21" s="378"/>
      <c r="F21" s="20"/>
    </row>
    <row r="22" spans="1:6" ht="15.75">
      <c r="A22" s="138" t="s">
        <v>199</v>
      </c>
      <c r="B22" s="377" t="s">
        <v>309</v>
      </c>
      <c r="C22" s="377"/>
      <c r="D22" s="377"/>
      <c r="E22" s="378"/>
      <c r="F22" s="20"/>
    </row>
    <row r="23" spans="1:6" ht="25.5" customHeight="1">
      <c r="A23" s="137" t="s">
        <v>310</v>
      </c>
      <c r="B23" s="377" t="s">
        <v>31</v>
      </c>
      <c r="C23" s="377"/>
      <c r="D23" s="377"/>
      <c r="E23" s="378"/>
      <c r="F23" s="20"/>
    </row>
    <row r="24" spans="1:6" ht="15.75">
      <c r="A24" s="137" t="s">
        <v>311</v>
      </c>
      <c r="B24" s="355" t="s">
        <v>312</v>
      </c>
      <c r="C24" s="355"/>
      <c r="D24" s="355"/>
      <c r="E24" s="356"/>
      <c r="F24" s="147"/>
    </row>
    <row r="25" spans="1:6" s="7" customFormat="1" ht="23.25" customHeight="1">
      <c r="A25" s="139"/>
      <c r="B25" s="357" t="s">
        <v>21</v>
      </c>
      <c r="C25" s="357"/>
      <c r="D25" s="357"/>
      <c r="E25" s="382"/>
      <c r="F25" s="140">
        <f>SUM(F10,F13,F16,F19:F22)</f>
        <v>552884</v>
      </c>
    </row>
    <row r="26" spans="1:6" s="7" customFormat="1" ht="24" customHeight="1">
      <c r="A26" s="139"/>
      <c r="B26" s="380" t="s">
        <v>22</v>
      </c>
      <c r="C26" s="380"/>
      <c r="D26" s="380"/>
      <c r="E26" s="381"/>
      <c r="F26" s="141"/>
    </row>
    <row r="27" spans="1:6" ht="15.75">
      <c r="A27" s="136" t="s">
        <v>15</v>
      </c>
      <c r="B27" s="364" t="s">
        <v>232</v>
      </c>
      <c r="C27" s="364"/>
      <c r="D27" s="364"/>
      <c r="E27" s="358"/>
      <c r="F27" s="145">
        <f>SUM(F29:F30)</f>
        <v>1440891</v>
      </c>
    </row>
    <row r="28" spans="1:6" ht="14.25" customHeight="1">
      <c r="A28" s="137"/>
      <c r="B28" s="359" t="s">
        <v>10</v>
      </c>
      <c r="C28" s="359"/>
      <c r="D28" s="359"/>
      <c r="E28" s="354"/>
      <c r="F28" s="146"/>
    </row>
    <row r="29" spans="1:6" ht="25.5" customHeight="1">
      <c r="A29" s="137" t="s">
        <v>299</v>
      </c>
      <c r="B29" s="377" t="s">
        <v>313</v>
      </c>
      <c r="C29" s="377"/>
      <c r="D29" s="377"/>
      <c r="E29" s="378"/>
      <c r="F29" s="161">
        <v>318423</v>
      </c>
    </row>
    <row r="30" spans="1:6" ht="15.75">
      <c r="A30" s="137" t="s">
        <v>301</v>
      </c>
      <c r="B30" s="377" t="s">
        <v>314</v>
      </c>
      <c r="C30" s="377"/>
      <c r="D30" s="377"/>
      <c r="E30" s="378"/>
      <c r="F30" s="161">
        <v>1122468</v>
      </c>
    </row>
    <row r="31" spans="1:6" ht="15.75">
      <c r="A31" s="138" t="s">
        <v>16</v>
      </c>
      <c r="B31" s="377" t="s">
        <v>315</v>
      </c>
      <c r="C31" s="377"/>
      <c r="D31" s="377"/>
      <c r="E31" s="378"/>
      <c r="F31" s="146"/>
    </row>
    <row r="32" spans="1:6" ht="15.75">
      <c r="A32" s="138"/>
      <c r="B32" s="377" t="s">
        <v>10</v>
      </c>
      <c r="C32" s="377"/>
      <c r="D32" s="377"/>
      <c r="E32" s="378"/>
      <c r="F32" s="146"/>
    </row>
    <row r="33" spans="1:6" ht="24" customHeight="1">
      <c r="A33" s="137" t="s">
        <v>304</v>
      </c>
      <c r="B33" s="377" t="s">
        <v>316</v>
      </c>
      <c r="C33" s="377"/>
      <c r="D33" s="377"/>
      <c r="E33" s="378"/>
      <c r="F33" s="146"/>
    </row>
    <row r="34" spans="1:6" ht="15.75">
      <c r="A34" s="138" t="s">
        <v>17</v>
      </c>
      <c r="B34" s="377" t="s">
        <v>317</v>
      </c>
      <c r="C34" s="377"/>
      <c r="D34" s="377"/>
      <c r="E34" s="378"/>
      <c r="F34" s="146"/>
    </row>
    <row r="35" spans="1:6" ht="15.75">
      <c r="A35" s="138"/>
      <c r="B35" s="377" t="s">
        <v>10</v>
      </c>
      <c r="C35" s="377"/>
      <c r="D35" s="377"/>
      <c r="E35" s="378"/>
      <c r="F35" s="146"/>
    </row>
    <row r="36" spans="1:6" ht="28.5" customHeight="1">
      <c r="A36" s="137" t="s">
        <v>307</v>
      </c>
      <c r="B36" s="377" t="s">
        <v>316</v>
      </c>
      <c r="C36" s="377"/>
      <c r="D36" s="377"/>
      <c r="E36" s="378"/>
      <c r="F36" s="146"/>
    </row>
    <row r="37" spans="1:6" ht="15.75">
      <c r="A37" s="138" t="s">
        <v>18</v>
      </c>
      <c r="B37" s="359" t="s">
        <v>318</v>
      </c>
      <c r="C37" s="359"/>
      <c r="D37" s="359"/>
      <c r="E37" s="354"/>
      <c r="F37" s="20"/>
    </row>
    <row r="38" spans="1:6" ht="15.75">
      <c r="A38" s="138" t="s">
        <v>19</v>
      </c>
      <c r="B38" s="359" t="s">
        <v>319</v>
      </c>
      <c r="C38" s="359"/>
      <c r="D38" s="359"/>
      <c r="E38" s="354"/>
      <c r="F38" s="20"/>
    </row>
    <row r="39" spans="1:6" ht="15.75">
      <c r="A39" s="142" t="s">
        <v>320</v>
      </c>
      <c r="B39" s="362" t="s">
        <v>321</v>
      </c>
      <c r="C39" s="362"/>
      <c r="D39" s="362"/>
      <c r="E39" s="363"/>
      <c r="F39" s="21"/>
    </row>
    <row r="40" spans="1:6" s="7" customFormat="1" ht="21" customHeight="1">
      <c r="A40" s="139"/>
      <c r="B40" s="360" t="s">
        <v>23</v>
      </c>
      <c r="C40" s="360"/>
      <c r="D40" s="360"/>
      <c r="E40" s="361"/>
      <c r="F40" s="140">
        <f>SUM(F27,F31,F34,F37:F39)</f>
        <v>1440891</v>
      </c>
    </row>
    <row r="42" spans="1:6" ht="18.75" customHeight="1">
      <c r="A42" s="368"/>
      <c r="B42" s="369"/>
      <c r="C42" s="369"/>
      <c r="D42" s="369"/>
      <c r="E42" s="369"/>
      <c r="F42" s="369"/>
    </row>
    <row r="43" spans="1:6" ht="15.75">
      <c r="A43" s="369"/>
      <c r="B43" s="369"/>
      <c r="C43" s="369"/>
      <c r="D43" s="369"/>
      <c r="E43" s="369"/>
      <c r="F43" s="369"/>
    </row>
    <row r="46" ht="18.75">
      <c r="A46" s="22"/>
    </row>
    <row r="47" ht="18.75">
      <c r="A47" s="22"/>
    </row>
  </sheetData>
  <mergeCells count="36">
    <mergeCell ref="B17:E17"/>
    <mergeCell ref="B18:E18"/>
    <mergeCell ref="B31:E31"/>
    <mergeCell ref="B32:E32"/>
    <mergeCell ref="B28:E28"/>
    <mergeCell ref="B24:E24"/>
    <mergeCell ref="B25:E25"/>
    <mergeCell ref="B19:E19"/>
    <mergeCell ref="B13:E13"/>
    <mergeCell ref="B14:E14"/>
    <mergeCell ref="B15:E15"/>
    <mergeCell ref="B16:E16"/>
    <mergeCell ref="A42:F43"/>
    <mergeCell ref="B22:E22"/>
    <mergeCell ref="B30:E30"/>
    <mergeCell ref="B40:E40"/>
    <mergeCell ref="B39:E39"/>
    <mergeCell ref="B26:E26"/>
    <mergeCell ref="B27:E27"/>
    <mergeCell ref="B38:E38"/>
    <mergeCell ref="B37:E37"/>
    <mergeCell ref="B29:E29"/>
    <mergeCell ref="B4:C4"/>
    <mergeCell ref="B3:C3"/>
    <mergeCell ref="B21:E21"/>
    <mergeCell ref="B23:E23"/>
    <mergeCell ref="B9:E9"/>
    <mergeCell ref="B10:E10"/>
    <mergeCell ref="B11:E11"/>
    <mergeCell ref="A7:F7"/>
    <mergeCell ref="B20:E20"/>
    <mergeCell ref="B12:E12"/>
    <mergeCell ref="B33:E33"/>
    <mergeCell ref="B34:E34"/>
    <mergeCell ref="B35:E35"/>
    <mergeCell ref="B36:E36"/>
  </mergeCells>
  <printOptions/>
  <pageMargins left="0.5905511811023623" right="0.35433070866141736" top="0.3937007874015748" bottom="0.4724409448818898" header="0.3937007874015748" footer="0.31496062992125984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22"/>
  <sheetViews>
    <sheetView workbookViewId="0" topLeftCell="A1">
      <selection activeCell="H21" sqref="H21"/>
    </sheetView>
  </sheetViews>
  <sheetFormatPr defaultColWidth="9.00390625" defaultRowHeight="12.75"/>
  <cols>
    <col min="1" max="1" width="6.25390625" style="0" customWidth="1"/>
    <col min="2" max="2" width="12.00390625" style="0" customWidth="1"/>
    <col min="4" max="4" width="12.25390625" style="0" customWidth="1"/>
    <col min="5" max="5" width="10.875" style="0" customWidth="1"/>
    <col min="6" max="8" width="11.25390625" style="0" customWidth="1"/>
    <col min="9" max="9" width="12.375" style="0" customWidth="1"/>
    <col min="10" max="10" width="10.875" style="0" customWidth="1"/>
    <col min="11" max="11" width="11.375" style="0" customWidth="1"/>
    <col min="12" max="12" width="12.25390625" style="0" customWidth="1"/>
  </cols>
  <sheetData>
    <row r="2" spans="1:12" ht="15.75">
      <c r="A2" s="1"/>
      <c r="B2" s="1"/>
      <c r="C2" s="1"/>
      <c r="D2" s="1"/>
      <c r="E2" s="1"/>
      <c r="F2" s="1"/>
      <c r="G2" s="1"/>
      <c r="H2" s="1"/>
      <c r="I2" s="1"/>
      <c r="J2" s="1" t="s">
        <v>362</v>
      </c>
      <c r="K2" s="1"/>
      <c r="L2" s="1"/>
    </row>
    <row r="3" spans="1:12" ht="15.75">
      <c r="A3" s="1"/>
      <c r="B3" s="1"/>
      <c r="C3" s="1"/>
      <c r="D3" s="1"/>
      <c r="E3" s="1"/>
      <c r="F3" s="1"/>
      <c r="G3" s="1"/>
      <c r="H3" s="1"/>
      <c r="I3" s="1"/>
      <c r="J3" s="1" t="s">
        <v>422</v>
      </c>
      <c r="K3" s="1"/>
      <c r="L3" s="1"/>
    </row>
    <row r="4" spans="1:12" ht="15.75">
      <c r="A4" s="1"/>
      <c r="B4" s="1"/>
      <c r="C4" s="1"/>
      <c r="D4" s="1"/>
      <c r="E4" s="1"/>
      <c r="F4" s="2"/>
      <c r="G4" s="2"/>
      <c r="H4" s="1"/>
      <c r="I4" s="1"/>
      <c r="J4" s="1" t="s">
        <v>78</v>
      </c>
      <c r="K4" s="1"/>
      <c r="L4" s="1"/>
    </row>
    <row r="5" spans="1:12" ht="15.75">
      <c r="A5" s="1"/>
      <c r="B5" s="1"/>
      <c r="C5" s="1"/>
      <c r="D5" s="1"/>
      <c r="E5" s="1"/>
      <c r="F5" s="1"/>
      <c r="G5" s="1"/>
      <c r="H5" s="1"/>
      <c r="I5" s="1"/>
      <c r="J5" s="1" t="s">
        <v>425</v>
      </c>
      <c r="K5" s="1"/>
      <c r="L5" s="1"/>
    </row>
    <row r="6" spans="1:12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6.5">
      <c r="A7" s="387" t="s">
        <v>406</v>
      </c>
      <c r="B7" s="387"/>
      <c r="C7" s="387"/>
      <c r="D7" s="387"/>
      <c r="E7" s="387"/>
      <c r="F7" s="387"/>
      <c r="G7" s="387"/>
      <c r="H7" s="387"/>
      <c r="I7" s="387"/>
      <c r="J7" s="387"/>
      <c r="K7" s="387"/>
      <c r="L7" s="387"/>
    </row>
    <row r="8" spans="1:12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5.75">
      <c r="A9" s="1"/>
      <c r="B9" s="1"/>
      <c r="C9" s="1"/>
      <c r="D9" s="1"/>
      <c r="E9" s="1"/>
      <c r="F9" s="1"/>
      <c r="G9" s="1"/>
      <c r="H9" s="1"/>
      <c r="I9" s="1"/>
      <c r="J9" s="1"/>
      <c r="K9" s="3"/>
      <c r="L9" s="3" t="s">
        <v>4</v>
      </c>
    </row>
    <row r="10" spans="1:12" ht="12.75">
      <c r="A10" s="373" t="s">
        <v>1</v>
      </c>
      <c r="B10" s="373" t="s">
        <v>273</v>
      </c>
      <c r="C10" s="373" t="s">
        <v>29</v>
      </c>
      <c r="D10" s="373" t="s">
        <v>283</v>
      </c>
      <c r="E10" s="373" t="s">
        <v>13</v>
      </c>
      <c r="F10" s="385" t="s">
        <v>288</v>
      </c>
      <c r="G10" s="386"/>
      <c r="H10" s="373" t="s">
        <v>9</v>
      </c>
      <c r="I10" s="373" t="s">
        <v>274</v>
      </c>
      <c r="J10" s="373"/>
      <c r="K10" s="373"/>
      <c r="L10" s="388" t="s">
        <v>285</v>
      </c>
    </row>
    <row r="11" spans="1:12" ht="63.75">
      <c r="A11" s="373"/>
      <c r="B11" s="373"/>
      <c r="C11" s="373"/>
      <c r="D11" s="373"/>
      <c r="E11" s="373"/>
      <c r="F11" s="13" t="s">
        <v>289</v>
      </c>
      <c r="G11" s="13" t="s">
        <v>275</v>
      </c>
      <c r="H11" s="373"/>
      <c r="I11" s="13" t="s">
        <v>276</v>
      </c>
      <c r="J11" s="13" t="s">
        <v>277</v>
      </c>
      <c r="K11" s="13" t="s">
        <v>278</v>
      </c>
      <c r="L11" s="389"/>
    </row>
    <row r="12" spans="1:12" ht="12.7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9">
        <v>11</v>
      </c>
      <c r="L12" s="9">
        <v>12</v>
      </c>
    </row>
    <row r="13" spans="1:12" ht="38.25">
      <c r="A13" s="123" t="s">
        <v>15</v>
      </c>
      <c r="B13" s="124" t="s">
        <v>264</v>
      </c>
      <c r="C13" s="123"/>
      <c r="D13" s="125"/>
      <c r="E13" s="125"/>
      <c r="F13" s="125"/>
      <c r="G13" s="125"/>
      <c r="H13" s="125"/>
      <c r="I13" s="125"/>
      <c r="J13" s="125"/>
      <c r="K13" s="125"/>
      <c r="L13" s="125"/>
    </row>
    <row r="14" spans="1:12" ht="12.75">
      <c r="A14" s="126"/>
      <c r="B14" s="126"/>
      <c r="C14" s="126" t="s">
        <v>279</v>
      </c>
      <c r="D14" s="127">
        <v>7691</v>
      </c>
      <c r="E14" s="127">
        <v>236000</v>
      </c>
      <c r="F14" s="127">
        <v>50000</v>
      </c>
      <c r="G14" s="127">
        <v>0</v>
      </c>
      <c r="H14" s="127">
        <v>321000</v>
      </c>
      <c r="I14" s="127">
        <v>151000</v>
      </c>
      <c r="J14" s="127">
        <v>0</v>
      </c>
      <c r="K14" s="127"/>
      <c r="L14" s="127">
        <v>7691</v>
      </c>
    </row>
    <row r="15" spans="1:12" ht="12.75">
      <c r="A15" s="126"/>
      <c r="B15" s="126"/>
      <c r="C15" s="126" t="s">
        <v>280</v>
      </c>
      <c r="D15" s="127"/>
      <c r="E15" s="127">
        <v>25000</v>
      </c>
      <c r="F15" s="127"/>
      <c r="G15" s="127"/>
      <c r="H15" s="127"/>
      <c r="I15" s="127"/>
      <c r="J15" s="127"/>
      <c r="K15" s="127"/>
      <c r="L15" s="127"/>
    </row>
    <row r="16" spans="1:12" ht="12.75">
      <c r="A16" s="126"/>
      <c r="B16" s="126"/>
      <c r="C16" s="126" t="s">
        <v>327</v>
      </c>
      <c r="D16" s="127"/>
      <c r="E16" s="127">
        <v>10000</v>
      </c>
      <c r="F16" s="127"/>
      <c r="G16" s="127"/>
      <c r="H16" s="127"/>
      <c r="I16" s="127"/>
      <c r="J16" s="127"/>
      <c r="K16" s="127"/>
      <c r="L16" s="127"/>
    </row>
    <row r="17" spans="1:12" ht="12.75">
      <c r="A17" s="128"/>
      <c r="B17" s="128"/>
      <c r="C17" s="128"/>
      <c r="D17" s="129"/>
      <c r="E17" s="129"/>
      <c r="F17" s="129"/>
      <c r="G17" s="129"/>
      <c r="H17" s="129"/>
      <c r="I17" s="129"/>
      <c r="J17" s="129"/>
      <c r="K17" s="129"/>
      <c r="L17" s="129"/>
    </row>
    <row r="18" spans="1:12" ht="12.75">
      <c r="A18" s="383" t="s">
        <v>281</v>
      </c>
      <c r="B18" s="384"/>
      <c r="C18" s="130"/>
      <c r="D18" s="131">
        <f aca="true" t="shared" si="0" ref="D18:L18">SUM(D14:D17)</f>
        <v>7691</v>
      </c>
      <c r="E18" s="131">
        <f t="shared" si="0"/>
        <v>271000</v>
      </c>
      <c r="F18" s="131">
        <f t="shared" si="0"/>
        <v>50000</v>
      </c>
      <c r="G18" s="131">
        <f t="shared" si="0"/>
        <v>0</v>
      </c>
      <c r="H18" s="131">
        <f t="shared" si="0"/>
        <v>321000</v>
      </c>
      <c r="I18" s="131">
        <f t="shared" si="0"/>
        <v>151000</v>
      </c>
      <c r="J18" s="131">
        <f t="shared" si="0"/>
        <v>0</v>
      </c>
      <c r="K18" s="131">
        <f t="shared" si="0"/>
        <v>0</v>
      </c>
      <c r="L18" s="131">
        <f t="shared" si="0"/>
        <v>7691</v>
      </c>
    </row>
    <row r="19" spans="1:12" ht="12.75">
      <c r="A19" s="132"/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</row>
    <row r="20" spans="1:12" ht="12.75">
      <c r="A20" s="132"/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</row>
    <row r="22" ht="12.75">
      <c r="G22" s="191"/>
    </row>
  </sheetData>
  <mergeCells count="11">
    <mergeCell ref="D10:D11"/>
    <mergeCell ref="E10:E11"/>
    <mergeCell ref="A18:B18"/>
    <mergeCell ref="F10:G10"/>
    <mergeCell ref="A7:L7"/>
    <mergeCell ref="H10:H11"/>
    <mergeCell ref="I10:K10"/>
    <mergeCell ref="L10:L11"/>
    <mergeCell ref="A10:A11"/>
    <mergeCell ref="B10:B11"/>
    <mergeCell ref="C10:C11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"/>
  <dimension ref="A2:K25"/>
  <sheetViews>
    <sheetView zoomScale="75" zoomScaleNormal="75" workbookViewId="0" topLeftCell="A1">
      <selection activeCell="H1" sqref="H1"/>
    </sheetView>
  </sheetViews>
  <sheetFormatPr defaultColWidth="9.00390625" defaultRowHeight="12.75"/>
  <cols>
    <col min="1" max="1" width="4.375" style="107" customWidth="1"/>
    <col min="2" max="2" width="28.25390625" style="26" customWidth="1"/>
    <col min="3" max="3" width="17.375" style="1" customWidth="1"/>
    <col min="4" max="4" width="7.25390625" style="1" customWidth="1"/>
    <col min="5" max="5" width="10.875" style="1" customWidth="1"/>
    <col min="6" max="6" width="11.625" style="1" customWidth="1"/>
    <col min="7" max="7" width="13.75390625" style="1" customWidth="1"/>
    <col min="8" max="8" width="11.375" style="1" customWidth="1"/>
    <col min="9" max="9" width="11.00390625" style="1" customWidth="1"/>
    <col min="10" max="10" width="10.25390625" style="1" customWidth="1"/>
    <col min="11" max="11" width="13.75390625" style="1" customWidth="1"/>
    <col min="12" max="16384" width="9.125" style="1" customWidth="1"/>
  </cols>
  <sheetData>
    <row r="2" spans="1:8" s="23" customFormat="1" ht="12.75">
      <c r="A2" s="108"/>
      <c r="B2" s="46"/>
      <c r="H2" s="23" t="s">
        <v>384</v>
      </c>
    </row>
    <row r="3" spans="1:8" s="23" customFormat="1" ht="12.75">
      <c r="A3" s="108"/>
      <c r="B3" s="46"/>
      <c r="H3" s="23" t="s">
        <v>422</v>
      </c>
    </row>
    <row r="4" spans="1:8" s="23" customFormat="1" ht="12.75">
      <c r="A4" s="108"/>
      <c r="B4" s="46"/>
      <c r="H4" s="23" t="s">
        <v>78</v>
      </c>
    </row>
    <row r="5" spans="1:8" s="23" customFormat="1" ht="12.75">
      <c r="A5" s="108"/>
      <c r="B5" s="46"/>
      <c r="H5" s="23" t="s">
        <v>425</v>
      </c>
    </row>
    <row r="6" spans="1:11" ht="15.75">
      <c r="A6" s="397" t="s">
        <v>284</v>
      </c>
      <c r="B6" s="398"/>
      <c r="C6" s="398"/>
      <c r="D6" s="398"/>
      <c r="E6" s="398"/>
      <c r="F6" s="398"/>
      <c r="G6" s="398"/>
      <c r="H6" s="398"/>
      <c r="I6" s="398"/>
      <c r="J6" s="398"/>
      <c r="K6" s="398"/>
    </row>
    <row r="7" spans="1:11" ht="6" customHeight="1">
      <c r="A7" s="398"/>
      <c r="B7" s="398"/>
      <c r="C7" s="398"/>
      <c r="D7" s="398"/>
      <c r="E7" s="398"/>
      <c r="F7" s="398"/>
      <c r="G7" s="398"/>
      <c r="H7" s="398"/>
      <c r="I7" s="398"/>
      <c r="J7" s="398"/>
      <c r="K7" s="398"/>
    </row>
    <row r="8" ht="15.75">
      <c r="K8" s="3" t="s">
        <v>4</v>
      </c>
    </row>
    <row r="9" spans="1:11" s="14" customFormat="1" ht="12.75">
      <c r="A9" s="399" t="s">
        <v>1</v>
      </c>
      <c r="B9" s="388" t="s">
        <v>54</v>
      </c>
      <c r="C9" s="388" t="s">
        <v>24</v>
      </c>
      <c r="D9" s="388" t="s">
        <v>7</v>
      </c>
      <c r="E9" s="388" t="s">
        <v>8</v>
      </c>
      <c r="F9" s="388" t="s">
        <v>57</v>
      </c>
      <c r="G9" s="404" t="s">
        <v>56</v>
      </c>
      <c r="H9" s="385"/>
      <c r="I9" s="385"/>
      <c r="J9" s="385"/>
      <c r="K9" s="405"/>
    </row>
    <row r="10" spans="1:11" s="14" customFormat="1" ht="12.75">
      <c r="A10" s="400"/>
      <c r="B10" s="402"/>
      <c r="C10" s="402"/>
      <c r="D10" s="402"/>
      <c r="E10" s="402"/>
      <c r="F10" s="402"/>
      <c r="G10" s="373" t="s">
        <v>47</v>
      </c>
      <c r="H10" s="373" t="s">
        <v>11</v>
      </c>
      <c r="I10" s="373" t="s">
        <v>48</v>
      </c>
      <c r="J10" s="404" t="s">
        <v>49</v>
      </c>
      <c r="K10" s="386"/>
    </row>
    <row r="11" spans="1:11" s="14" customFormat="1" ht="48" customHeight="1">
      <c r="A11" s="401"/>
      <c r="B11" s="389"/>
      <c r="C11" s="389"/>
      <c r="D11" s="389"/>
      <c r="E11" s="403"/>
      <c r="F11" s="389"/>
      <c r="G11" s="390"/>
      <c r="H11" s="390"/>
      <c r="I11" s="390"/>
      <c r="J11" s="13" t="s">
        <v>349</v>
      </c>
      <c r="K11" s="13" t="s">
        <v>379</v>
      </c>
    </row>
    <row r="12" spans="1:11" s="10" customFormat="1" ht="11.25">
      <c r="A12" s="109">
        <v>1</v>
      </c>
      <c r="B12" s="48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9">
        <v>11</v>
      </c>
    </row>
    <row r="13" spans="1:11" ht="15.75">
      <c r="A13" s="15" t="s">
        <v>15</v>
      </c>
      <c r="B13" s="12" t="s">
        <v>414</v>
      </c>
      <c r="C13" s="15" t="s">
        <v>184</v>
      </c>
      <c r="D13" s="15">
        <v>750</v>
      </c>
      <c r="E13" s="15">
        <v>75023</v>
      </c>
      <c r="F13" s="16">
        <v>5000</v>
      </c>
      <c r="G13" s="16">
        <v>5000</v>
      </c>
      <c r="H13" s="81"/>
      <c r="I13" s="16"/>
      <c r="J13" s="16"/>
      <c r="K13" s="16"/>
    </row>
    <row r="14" spans="1:11" s="83" customFormat="1" ht="15.75">
      <c r="A14" s="396" t="s">
        <v>55</v>
      </c>
      <c r="B14" s="396"/>
      <c r="C14" s="396"/>
      <c r="D14" s="84">
        <v>750</v>
      </c>
      <c r="E14" s="84"/>
      <c r="F14" s="49">
        <f>SUM(G14:K14)</f>
        <v>5000</v>
      </c>
      <c r="G14" s="82">
        <f>SUM(G13:G13)</f>
        <v>5000</v>
      </c>
      <c r="H14" s="82">
        <f>SUM(H13:H13)</f>
        <v>0</v>
      </c>
      <c r="I14" s="82">
        <f>SUM(I13:I13)</f>
        <v>0</v>
      </c>
      <c r="J14" s="82"/>
      <c r="K14" s="82">
        <f>SUM(K13:K13)</f>
        <v>0</v>
      </c>
    </row>
    <row r="15" spans="1:11" ht="25.5">
      <c r="A15" s="15" t="s">
        <v>15</v>
      </c>
      <c r="B15" s="12" t="s">
        <v>251</v>
      </c>
      <c r="C15" s="15" t="s">
        <v>184</v>
      </c>
      <c r="D15" s="15">
        <v>754</v>
      </c>
      <c r="E15" s="15">
        <v>75414</v>
      </c>
      <c r="F15" s="16">
        <v>8000</v>
      </c>
      <c r="G15" s="16">
        <v>8000</v>
      </c>
      <c r="H15" s="81"/>
      <c r="I15" s="16"/>
      <c r="J15" s="16"/>
      <c r="K15" s="16"/>
    </row>
    <row r="16" spans="1:11" s="83" customFormat="1" ht="15.75">
      <c r="A16" s="391" t="s">
        <v>55</v>
      </c>
      <c r="B16" s="392"/>
      <c r="C16" s="393"/>
      <c r="D16" s="84">
        <v>754</v>
      </c>
      <c r="E16" s="84"/>
      <c r="F16" s="82">
        <f>SUM(G16:K16)</f>
        <v>8000</v>
      </c>
      <c r="G16" s="82">
        <f>SUM(G15:G15)</f>
        <v>8000</v>
      </c>
      <c r="H16" s="82">
        <f>SUM(H15:H15)</f>
        <v>0</v>
      </c>
      <c r="I16" s="82">
        <f>SUM(I15:I15)</f>
        <v>0</v>
      </c>
      <c r="J16" s="82"/>
      <c r="K16" s="82">
        <f>SUM(K15:K15)</f>
        <v>0</v>
      </c>
    </row>
    <row r="17" spans="1:11" ht="15.75">
      <c r="A17" s="15" t="s">
        <v>15</v>
      </c>
      <c r="B17" s="12" t="s">
        <v>376</v>
      </c>
      <c r="C17" s="15" t="s">
        <v>411</v>
      </c>
      <c r="D17" s="15">
        <v>854</v>
      </c>
      <c r="E17" s="15">
        <v>85401</v>
      </c>
      <c r="F17" s="16">
        <v>6000</v>
      </c>
      <c r="G17" s="16">
        <v>6000</v>
      </c>
      <c r="H17" s="81"/>
      <c r="I17" s="16"/>
      <c r="J17" s="16"/>
      <c r="K17" s="16"/>
    </row>
    <row r="18" spans="1:11" s="83" customFormat="1" ht="15.75">
      <c r="A18" s="396" t="s">
        <v>55</v>
      </c>
      <c r="B18" s="396"/>
      <c r="C18" s="396"/>
      <c r="D18" s="84">
        <v>854</v>
      </c>
      <c r="E18" s="84"/>
      <c r="F18" s="49">
        <f>SUM(G18:K18)</f>
        <v>6000</v>
      </c>
      <c r="G18" s="82">
        <f>SUM(G17:G17)</f>
        <v>6000</v>
      </c>
      <c r="H18" s="82">
        <f>SUM(H17:H17)</f>
        <v>0</v>
      </c>
      <c r="I18" s="82">
        <f>SUM(I17:I17)</f>
        <v>0</v>
      </c>
      <c r="J18" s="82"/>
      <c r="K18" s="82">
        <f>SUM(K17:K17)</f>
        <v>0</v>
      </c>
    </row>
    <row r="19" spans="1:11" ht="15.75">
      <c r="A19" s="15" t="s">
        <v>15</v>
      </c>
      <c r="B19" s="12" t="s">
        <v>272</v>
      </c>
      <c r="C19" s="15" t="s">
        <v>184</v>
      </c>
      <c r="D19" s="15">
        <v>900</v>
      </c>
      <c r="E19" s="15">
        <v>90015</v>
      </c>
      <c r="F19" s="16">
        <v>40000</v>
      </c>
      <c r="G19" s="16">
        <v>40000</v>
      </c>
      <c r="H19" s="81"/>
      <c r="I19" s="16"/>
      <c r="J19" s="16"/>
      <c r="K19" s="16"/>
    </row>
    <row r="20" spans="1:11" s="83" customFormat="1" ht="15.75">
      <c r="A20" s="391" t="s">
        <v>55</v>
      </c>
      <c r="B20" s="392"/>
      <c r="C20" s="393"/>
      <c r="D20" s="84">
        <v>900</v>
      </c>
      <c r="E20" s="84"/>
      <c r="F20" s="82">
        <f>SUM(G20:K20)</f>
        <v>40000</v>
      </c>
      <c r="G20" s="82">
        <f>SUM(G19:G19)</f>
        <v>40000</v>
      </c>
      <c r="H20" s="82">
        <f>SUM(H19:H19)</f>
        <v>0</v>
      </c>
      <c r="I20" s="82">
        <f>SUM(I19:I19)</f>
        <v>0</v>
      </c>
      <c r="J20" s="82"/>
      <c r="K20" s="82">
        <f>SUM(K19:K19)</f>
        <v>0</v>
      </c>
    </row>
    <row r="21" spans="1:11" ht="15.75">
      <c r="A21" s="118"/>
      <c r="B21" s="394" t="s">
        <v>223</v>
      </c>
      <c r="C21" s="395"/>
      <c r="D21" s="117"/>
      <c r="E21" s="47"/>
      <c r="F21" s="111">
        <f aca="true" t="shared" si="0" ref="F21:K21">SUM(F14,F16,F18,F20)</f>
        <v>59000</v>
      </c>
      <c r="G21" s="111">
        <f t="shared" si="0"/>
        <v>59000</v>
      </c>
      <c r="H21" s="111">
        <f t="shared" si="0"/>
        <v>0</v>
      </c>
      <c r="I21" s="111">
        <f t="shared" si="0"/>
        <v>0</v>
      </c>
      <c r="J21" s="111">
        <f t="shared" si="0"/>
        <v>0</v>
      </c>
      <c r="K21" s="111">
        <f t="shared" si="0"/>
        <v>0</v>
      </c>
    </row>
    <row r="22" spans="1:11" ht="15.75">
      <c r="A22" s="112"/>
      <c r="B22" s="113"/>
      <c r="C22" s="114"/>
      <c r="D22" s="115"/>
      <c r="E22" s="115"/>
      <c r="F22" s="116"/>
      <c r="G22" s="116"/>
      <c r="H22" s="116"/>
      <c r="I22" s="116"/>
      <c r="J22" s="116"/>
      <c r="K22" s="116"/>
    </row>
    <row r="23" spans="8:11" ht="15.75">
      <c r="H23" s="24"/>
      <c r="I23" s="110"/>
      <c r="J23" s="110"/>
      <c r="K23" s="110"/>
    </row>
    <row r="25" spans="9:10" ht="15.75">
      <c r="I25" s="4"/>
      <c r="J25" s="4"/>
    </row>
  </sheetData>
  <mergeCells count="17">
    <mergeCell ref="A6:K7"/>
    <mergeCell ref="A9:A11"/>
    <mergeCell ref="B9:B11"/>
    <mergeCell ref="C9:C11"/>
    <mergeCell ref="D9:D11"/>
    <mergeCell ref="E9:E11"/>
    <mergeCell ref="F9:F11"/>
    <mergeCell ref="G9:K9"/>
    <mergeCell ref="J10:K10"/>
    <mergeCell ref="G10:G11"/>
    <mergeCell ref="H10:H11"/>
    <mergeCell ref="I10:I11"/>
    <mergeCell ref="A20:C20"/>
    <mergeCell ref="B21:C21"/>
    <mergeCell ref="A18:C18"/>
    <mergeCell ref="A14:C14"/>
    <mergeCell ref="A16:C16"/>
  </mergeCells>
  <printOptions/>
  <pageMargins left="0.5905511811023623" right="0.2755905511811024" top="0.3937007874015748" bottom="0.7874015748031497" header="0.3937007874015748" footer="0.5118110236220472"/>
  <pageSetup horizontalDpi="300" verticalDpi="300" orientation="landscape" paperSize="9" r:id="rId1"/>
  <headerFooter alignWithMargins="0"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2"/>
  <dimension ref="A2:R40"/>
  <sheetViews>
    <sheetView zoomScale="75" zoomScaleNormal="75" workbookViewId="0" topLeftCell="A1">
      <selection activeCell="P1" sqref="P1"/>
    </sheetView>
  </sheetViews>
  <sheetFormatPr defaultColWidth="9.00390625" defaultRowHeight="12.75"/>
  <cols>
    <col min="1" max="1" width="3.75390625" style="193" customWidth="1"/>
    <col min="2" max="2" width="27.625" style="166" customWidth="1"/>
    <col min="3" max="3" width="7.125" style="166" customWidth="1"/>
    <col min="4" max="4" width="4.375" style="133" customWidth="1"/>
    <col min="5" max="5" width="5.75390625" style="133" customWidth="1"/>
    <col min="6" max="6" width="6.75390625" style="133" customWidth="1"/>
    <col min="7" max="7" width="5.875" style="133" customWidth="1"/>
    <col min="8" max="9" width="9.625" style="133" customWidth="1"/>
    <col min="10" max="10" width="7.00390625" style="133" customWidth="1"/>
    <col min="11" max="11" width="9.875" style="133" customWidth="1"/>
    <col min="12" max="12" width="7.00390625" style="133" customWidth="1"/>
    <col min="13" max="13" width="9.125" style="133" customWidth="1"/>
    <col min="14" max="14" width="9.375" style="133" customWidth="1"/>
    <col min="15" max="15" width="4.875" style="166" customWidth="1"/>
    <col min="16" max="16" width="9.25390625" style="133" customWidth="1"/>
    <col min="17" max="17" width="10.00390625" style="133" customWidth="1"/>
    <col min="18" max="18" width="9.625" style="133" customWidth="1"/>
    <col min="19" max="20" width="9.125" style="133" customWidth="1"/>
    <col min="21" max="21" width="9.00390625" style="133" customWidth="1"/>
    <col min="22" max="16384" width="9.125" style="133" customWidth="1"/>
  </cols>
  <sheetData>
    <row r="2" ht="12">
      <c r="M2" s="133" t="s">
        <v>361</v>
      </c>
    </row>
    <row r="3" ht="12">
      <c r="M3" s="133" t="s">
        <v>426</v>
      </c>
    </row>
    <row r="4" ht="12">
      <c r="M4" s="133" t="s">
        <v>78</v>
      </c>
    </row>
    <row r="5" ht="12">
      <c r="M5" s="133" t="s">
        <v>423</v>
      </c>
    </row>
    <row r="7" spans="1:17" ht="12">
      <c r="A7" s="431" t="s">
        <v>79</v>
      </c>
      <c r="B7" s="431"/>
      <c r="C7" s="431"/>
      <c r="D7" s="431"/>
      <c r="E7" s="431"/>
      <c r="F7" s="431"/>
      <c r="G7" s="431"/>
      <c r="H7" s="431"/>
      <c r="I7" s="431"/>
      <c r="J7" s="431"/>
      <c r="K7" s="431"/>
      <c r="L7" s="431"/>
      <c r="M7" s="431"/>
      <c r="N7" s="431"/>
      <c r="O7" s="431"/>
      <c r="P7" s="431"/>
      <c r="Q7" s="431"/>
    </row>
    <row r="8" spans="1:17" ht="12">
      <c r="A8" s="431"/>
      <c r="B8" s="431"/>
      <c r="C8" s="431"/>
      <c r="D8" s="431"/>
      <c r="E8" s="431"/>
      <c r="F8" s="431"/>
      <c r="G8" s="431"/>
      <c r="H8" s="431"/>
      <c r="I8" s="431"/>
      <c r="J8" s="431"/>
      <c r="K8" s="431"/>
      <c r="L8" s="431"/>
      <c r="M8" s="431"/>
      <c r="N8" s="431"/>
      <c r="O8" s="431"/>
      <c r="P8" s="431"/>
      <c r="Q8" s="431"/>
    </row>
    <row r="10" ht="12">
      <c r="Q10" s="167" t="s">
        <v>4</v>
      </c>
    </row>
    <row r="11" spans="1:18" s="169" customFormat="1" ht="30" customHeight="1">
      <c r="A11" s="432" t="s">
        <v>1</v>
      </c>
      <c r="B11" s="415" t="s">
        <v>58</v>
      </c>
      <c r="C11" s="415" t="s">
        <v>24</v>
      </c>
      <c r="D11" s="415" t="s">
        <v>7</v>
      </c>
      <c r="E11" s="415" t="s">
        <v>8</v>
      </c>
      <c r="F11" s="425" t="s">
        <v>25</v>
      </c>
      <c r="G11" s="426"/>
      <c r="H11" s="415" t="s">
        <v>26</v>
      </c>
      <c r="I11" s="415" t="s">
        <v>402</v>
      </c>
      <c r="J11" s="415" t="s">
        <v>27</v>
      </c>
      <c r="K11" s="418" t="s">
        <v>61</v>
      </c>
      <c r="L11" s="434"/>
      <c r="M11" s="434"/>
      <c r="N11" s="434"/>
      <c r="O11" s="435"/>
      <c r="P11" s="415" t="s">
        <v>234</v>
      </c>
      <c r="Q11" s="415" t="s">
        <v>287</v>
      </c>
      <c r="R11" s="436" t="s">
        <v>381</v>
      </c>
    </row>
    <row r="12" spans="1:18" s="169" customFormat="1" ht="30" customHeight="1">
      <c r="A12" s="433"/>
      <c r="B12" s="416"/>
      <c r="C12" s="416"/>
      <c r="D12" s="416"/>
      <c r="E12" s="416"/>
      <c r="F12" s="427"/>
      <c r="G12" s="428"/>
      <c r="H12" s="416"/>
      <c r="I12" s="416"/>
      <c r="J12" s="416"/>
      <c r="K12" s="374" t="s">
        <v>47</v>
      </c>
      <c r="L12" s="374" t="s">
        <v>11</v>
      </c>
      <c r="M12" s="374" t="s">
        <v>48</v>
      </c>
      <c r="N12" s="418" t="s">
        <v>49</v>
      </c>
      <c r="O12" s="419"/>
      <c r="P12" s="416"/>
      <c r="Q12" s="416"/>
      <c r="R12" s="437"/>
    </row>
    <row r="13" spans="1:18" s="169" customFormat="1" ht="95.25" customHeight="1">
      <c r="A13" s="433"/>
      <c r="B13" s="416"/>
      <c r="C13" s="416"/>
      <c r="D13" s="416"/>
      <c r="E13" s="417"/>
      <c r="F13" s="150" t="s">
        <v>59</v>
      </c>
      <c r="G13" s="150" t="s">
        <v>60</v>
      </c>
      <c r="H13" s="416"/>
      <c r="I13" s="439"/>
      <c r="J13" s="416"/>
      <c r="K13" s="440"/>
      <c r="L13" s="440"/>
      <c r="M13" s="440"/>
      <c r="N13" s="170" t="s">
        <v>349</v>
      </c>
      <c r="O13" s="168" t="s">
        <v>380</v>
      </c>
      <c r="P13" s="416"/>
      <c r="Q13" s="416"/>
      <c r="R13" s="438"/>
    </row>
    <row r="14" spans="1:18" s="163" customFormat="1" ht="12">
      <c r="A14" s="343">
        <v>1</v>
      </c>
      <c r="B14" s="172">
        <v>2</v>
      </c>
      <c r="C14" s="172">
        <v>3</v>
      </c>
      <c r="D14" s="171">
        <v>4</v>
      </c>
      <c r="E14" s="171">
        <v>5</v>
      </c>
      <c r="F14" s="171">
        <v>6</v>
      </c>
      <c r="G14" s="171">
        <v>7</v>
      </c>
      <c r="H14" s="171">
        <v>8</v>
      </c>
      <c r="I14" s="171">
        <v>9</v>
      </c>
      <c r="J14" s="171">
        <v>10</v>
      </c>
      <c r="K14" s="171">
        <v>11</v>
      </c>
      <c r="L14" s="171">
        <v>12</v>
      </c>
      <c r="M14" s="171">
        <v>13</v>
      </c>
      <c r="N14" s="171">
        <v>14</v>
      </c>
      <c r="O14" s="172">
        <v>15</v>
      </c>
      <c r="P14" s="171">
        <v>16</v>
      </c>
      <c r="Q14" s="171">
        <v>17</v>
      </c>
      <c r="R14" s="171">
        <v>18</v>
      </c>
    </row>
    <row r="15" spans="1:18" s="155" customFormat="1" ht="12">
      <c r="A15" s="344" t="s">
        <v>15</v>
      </c>
      <c r="B15" s="420" t="s">
        <v>185</v>
      </c>
      <c r="C15" s="421"/>
      <c r="D15" s="165">
        <v>900</v>
      </c>
      <c r="E15" s="165"/>
      <c r="F15" s="165">
        <v>2004</v>
      </c>
      <c r="G15" s="165">
        <v>2009</v>
      </c>
      <c r="H15" s="165">
        <f aca="true" t="shared" si="0" ref="H15:R15">SUM(H16:H22)</f>
        <v>48600000</v>
      </c>
      <c r="I15" s="165">
        <f t="shared" si="0"/>
        <v>307718</v>
      </c>
      <c r="J15" s="165">
        <f t="shared" si="0"/>
        <v>80703</v>
      </c>
      <c r="K15" s="165">
        <f t="shared" si="0"/>
        <v>0</v>
      </c>
      <c r="L15" s="165">
        <f t="shared" si="0"/>
        <v>0</v>
      </c>
      <c r="M15" s="165">
        <f t="shared" si="0"/>
        <v>0</v>
      </c>
      <c r="N15" s="165">
        <f>SUM(N16:N23)</f>
        <v>80703</v>
      </c>
      <c r="O15" s="164"/>
      <c r="P15" s="165">
        <f t="shared" si="0"/>
        <v>11000000</v>
      </c>
      <c r="Q15" s="165">
        <f t="shared" si="0"/>
        <v>19000000</v>
      </c>
      <c r="R15" s="165">
        <f t="shared" si="0"/>
        <v>18211579</v>
      </c>
    </row>
    <row r="16" spans="1:18" ht="34.5" customHeight="1">
      <c r="A16" s="408" t="s">
        <v>212</v>
      </c>
      <c r="B16" s="410" t="s">
        <v>400</v>
      </c>
      <c r="C16" s="190" t="s">
        <v>184</v>
      </c>
      <c r="D16" s="173">
        <v>900</v>
      </c>
      <c r="E16" s="186">
        <v>90001</v>
      </c>
      <c r="F16" s="186">
        <v>2004</v>
      </c>
      <c r="G16" s="186">
        <v>2009</v>
      </c>
      <c r="H16" s="173">
        <v>15500000</v>
      </c>
      <c r="I16" s="173">
        <v>97051</v>
      </c>
      <c r="J16" s="173">
        <v>0</v>
      </c>
      <c r="K16" s="173"/>
      <c r="L16" s="173"/>
      <c r="M16" s="173"/>
      <c r="N16" s="174"/>
      <c r="O16" s="174"/>
      <c r="P16" s="173">
        <v>7000000</v>
      </c>
      <c r="Q16" s="173">
        <v>7000000</v>
      </c>
      <c r="R16" s="189">
        <v>1402949</v>
      </c>
    </row>
    <row r="17" spans="1:18" ht="22.5" customHeight="1">
      <c r="A17" s="409"/>
      <c r="B17" s="411"/>
      <c r="C17" s="190"/>
      <c r="D17" s="173"/>
      <c r="E17" s="186"/>
      <c r="F17" s="186"/>
      <c r="G17" s="186"/>
      <c r="H17" s="173"/>
      <c r="I17" s="173"/>
      <c r="J17" s="173"/>
      <c r="K17" s="173"/>
      <c r="L17" s="173"/>
      <c r="M17" s="173"/>
      <c r="N17" s="174"/>
      <c r="O17" s="174"/>
      <c r="P17" s="173"/>
      <c r="Q17" s="173"/>
      <c r="R17" s="189"/>
    </row>
    <row r="18" spans="1:18" ht="33.75" customHeight="1">
      <c r="A18" s="408" t="s">
        <v>220</v>
      </c>
      <c r="B18" s="410" t="s">
        <v>403</v>
      </c>
      <c r="C18" s="190" t="s">
        <v>184</v>
      </c>
      <c r="D18" s="173">
        <v>900</v>
      </c>
      <c r="E18" s="186">
        <v>90001</v>
      </c>
      <c r="F18" s="186">
        <v>2004</v>
      </c>
      <c r="G18" s="186">
        <v>2009</v>
      </c>
      <c r="H18" s="173">
        <v>10100000</v>
      </c>
      <c r="I18" s="173">
        <v>108683</v>
      </c>
      <c r="J18" s="173">
        <v>0</v>
      </c>
      <c r="K18" s="173"/>
      <c r="L18" s="173"/>
      <c r="M18" s="173"/>
      <c r="N18" s="174"/>
      <c r="O18" s="174"/>
      <c r="P18" s="173">
        <v>4000000</v>
      </c>
      <c r="Q18" s="173">
        <v>4000000</v>
      </c>
      <c r="R18" s="189">
        <v>1991317</v>
      </c>
    </row>
    <row r="19" spans="1:18" ht="25.5" customHeight="1">
      <c r="A19" s="409"/>
      <c r="B19" s="411"/>
      <c r="C19" s="190"/>
      <c r="D19" s="173"/>
      <c r="E19" s="186"/>
      <c r="F19" s="186"/>
      <c r="G19" s="186"/>
      <c r="H19" s="173"/>
      <c r="I19" s="173"/>
      <c r="J19" s="173"/>
      <c r="K19" s="173"/>
      <c r="L19" s="173"/>
      <c r="M19" s="173"/>
      <c r="N19" s="174"/>
      <c r="O19" s="174"/>
      <c r="P19" s="173"/>
      <c r="Q19" s="173"/>
      <c r="R19" s="189"/>
    </row>
    <row r="20" spans="1:18" ht="39" customHeight="1">
      <c r="A20" s="408" t="s">
        <v>221</v>
      </c>
      <c r="B20" s="410" t="s">
        <v>401</v>
      </c>
      <c r="C20" s="190" t="s">
        <v>184</v>
      </c>
      <c r="D20" s="173">
        <v>900</v>
      </c>
      <c r="E20" s="186">
        <v>90001</v>
      </c>
      <c r="F20" s="186">
        <v>2004</v>
      </c>
      <c r="G20" s="186">
        <v>2009</v>
      </c>
      <c r="H20" s="173">
        <v>15100000</v>
      </c>
      <c r="I20" s="173">
        <v>72793</v>
      </c>
      <c r="J20" s="173">
        <v>45445</v>
      </c>
      <c r="K20" s="173"/>
      <c r="L20" s="173"/>
      <c r="M20" s="173"/>
      <c r="N20" s="174"/>
      <c r="O20" s="174"/>
      <c r="P20" s="173">
        <v>0</v>
      </c>
      <c r="Q20" s="173">
        <v>5000000</v>
      </c>
      <c r="R20" s="189">
        <v>9981762</v>
      </c>
    </row>
    <row r="21" spans="1:18" ht="26.25" customHeight="1">
      <c r="A21" s="409"/>
      <c r="B21" s="411"/>
      <c r="C21" s="190"/>
      <c r="D21" s="173"/>
      <c r="E21" s="186"/>
      <c r="F21" s="186"/>
      <c r="G21" s="186"/>
      <c r="H21" s="173"/>
      <c r="I21" s="173"/>
      <c r="J21" s="173"/>
      <c r="K21" s="173"/>
      <c r="L21" s="173"/>
      <c r="M21" s="173"/>
      <c r="N21" s="174">
        <v>45445</v>
      </c>
      <c r="O21" s="174" t="s">
        <v>399</v>
      </c>
      <c r="P21" s="173"/>
      <c r="Q21" s="173"/>
      <c r="R21" s="189"/>
    </row>
    <row r="22" spans="1:18" ht="31.5" customHeight="1">
      <c r="A22" s="408" t="s">
        <v>233</v>
      </c>
      <c r="B22" s="412" t="s">
        <v>404</v>
      </c>
      <c r="C22" s="190" t="s">
        <v>184</v>
      </c>
      <c r="D22" s="173">
        <v>900</v>
      </c>
      <c r="E22" s="186">
        <v>90001</v>
      </c>
      <c r="F22" s="186">
        <v>2004</v>
      </c>
      <c r="G22" s="186">
        <v>2009</v>
      </c>
      <c r="H22" s="173">
        <v>7900000</v>
      </c>
      <c r="I22" s="173">
        <v>29191</v>
      </c>
      <c r="J22" s="173">
        <v>35258</v>
      </c>
      <c r="K22" s="173"/>
      <c r="L22" s="173"/>
      <c r="M22" s="173"/>
      <c r="N22" s="174"/>
      <c r="O22" s="174"/>
      <c r="P22" s="173">
        <v>0</v>
      </c>
      <c r="Q22" s="173">
        <v>3000000</v>
      </c>
      <c r="R22" s="189">
        <v>4835551</v>
      </c>
    </row>
    <row r="23" spans="1:18" ht="48.75" customHeight="1">
      <c r="A23" s="409"/>
      <c r="B23" s="413"/>
      <c r="C23" s="190"/>
      <c r="D23" s="173"/>
      <c r="E23" s="186"/>
      <c r="F23" s="186"/>
      <c r="G23" s="186"/>
      <c r="H23" s="173"/>
      <c r="I23" s="173"/>
      <c r="J23" s="173"/>
      <c r="K23" s="173"/>
      <c r="L23" s="173"/>
      <c r="M23" s="173"/>
      <c r="N23" s="174">
        <v>35258</v>
      </c>
      <c r="O23" s="174" t="s">
        <v>399</v>
      </c>
      <c r="P23" s="173"/>
      <c r="Q23" s="173"/>
      <c r="R23" s="189"/>
    </row>
    <row r="24" spans="1:18" s="177" customFormat="1" ht="31.5" customHeight="1">
      <c r="A24" s="345" t="s">
        <v>16</v>
      </c>
      <c r="B24" s="429" t="s">
        <v>267</v>
      </c>
      <c r="C24" s="430"/>
      <c r="D24" s="175">
        <v>801</v>
      </c>
      <c r="E24" s="187"/>
      <c r="F24" s="187">
        <v>2005</v>
      </c>
      <c r="G24" s="187">
        <v>2008</v>
      </c>
      <c r="H24" s="175">
        <f aca="true" t="shared" si="1" ref="H24:N24">SUM(H25:H26)</f>
        <v>1446337</v>
      </c>
      <c r="I24" s="175">
        <f t="shared" si="1"/>
        <v>184450</v>
      </c>
      <c r="J24" s="175">
        <f t="shared" si="1"/>
        <v>415887</v>
      </c>
      <c r="K24" s="175">
        <f t="shared" si="1"/>
        <v>105385</v>
      </c>
      <c r="L24" s="175">
        <f t="shared" si="1"/>
        <v>0</v>
      </c>
      <c r="M24" s="175">
        <f t="shared" si="1"/>
        <v>45000</v>
      </c>
      <c r="N24" s="175">
        <f t="shared" si="1"/>
        <v>265502</v>
      </c>
      <c r="O24" s="176"/>
      <c r="P24" s="175">
        <f>SUM(P25:P26)</f>
        <v>200000</v>
      </c>
      <c r="Q24" s="175">
        <f>SUM(Q25:Q26)</f>
        <v>646000</v>
      </c>
      <c r="R24" s="175">
        <f>SUM(R25:R26)</f>
        <v>0</v>
      </c>
    </row>
    <row r="25" spans="1:18" ht="41.25" customHeight="1">
      <c r="A25" s="346" t="s">
        <v>392</v>
      </c>
      <c r="B25" s="190" t="s">
        <v>268</v>
      </c>
      <c r="C25" s="190" t="s">
        <v>184</v>
      </c>
      <c r="D25" s="173">
        <v>801</v>
      </c>
      <c r="E25" s="186">
        <v>80101</v>
      </c>
      <c r="F25" s="186">
        <v>2005</v>
      </c>
      <c r="G25" s="186">
        <v>2008</v>
      </c>
      <c r="H25" s="173">
        <v>850000</v>
      </c>
      <c r="I25" s="173">
        <v>4000</v>
      </c>
      <c r="J25" s="173">
        <v>0</v>
      </c>
      <c r="K25" s="173">
        <v>0</v>
      </c>
      <c r="L25" s="173">
        <v>0</v>
      </c>
      <c r="M25" s="173"/>
      <c r="N25" s="173"/>
      <c r="O25" s="174"/>
      <c r="P25" s="173">
        <v>200000</v>
      </c>
      <c r="Q25" s="173">
        <v>646000</v>
      </c>
      <c r="R25" s="189"/>
    </row>
    <row r="26" spans="1:18" ht="43.5" customHeight="1">
      <c r="A26" s="346" t="s">
        <v>393</v>
      </c>
      <c r="B26" s="190" t="s">
        <v>405</v>
      </c>
      <c r="C26" s="190" t="s">
        <v>184</v>
      </c>
      <c r="D26" s="173">
        <v>801</v>
      </c>
      <c r="E26" s="186">
        <v>80101</v>
      </c>
      <c r="F26" s="186">
        <v>2005</v>
      </c>
      <c r="G26" s="186">
        <v>2006</v>
      </c>
      <c r="H26" s="173">
        <v>596337</v>
      </c>
      <c r="I26" s="173">
        <v>180450</v>
      </c>
      <c r="J26" s="173">
        <v>415887</v>
      </c>
      <c r="K26" s="173">
        <v>105385</v>
      </c>
      <c r="L26" s="173">
        <v>0</v>
      </c>
      <c r="M26" s="173">
        <v>45000</v>
      </c>
      <c r="N26" s="173">
        <v>265502</v>
      </c>
      <c r="O26" s="174" t="s">
        <v>397</v>
      </c>
      <c r="P26" s="173">
        <v>0</v>
      </c>
      <c r="Q26" s="173">
        <v>0</v>
      </c>
      <c r="R26" s="189"/>
    </row>
    <row r="27" spans="1:18" s="178" customFormat="1" ht="12">
      <c r="A27" s="345" t="s">
        <v>17</v>
      </c>
      <c r="B27" s="429" t="s">
        <v>214</v>
      </c>
      <c r="C27" s="430"/>
      <c r="D27" s="175">
        <v>750</v>
      </c>
      <c r="E27" s="187"/>
      <c r="F27" s="187">
        <v>2004</v>
      </c>
      <c r="G27" s="187">
        <v>2005</v>
      </c>
      <c r="H27" s="175">
        <f aca="true" t="shared" si="2" ref="H27:R27">SUM(H28:H29)</f>
        <v>140000</v>
      </c>
      <c r="I27" s="175">
        <f t="shared" si="2"/>
        <v>80000</v>
      </c>
      <c r="J27" s="175">
        <f t="shared" si="2"/>
        <v>60000</v>
      </c>
      <c r="K27" s="175">
        <f t="shared" si="2"/>
        <v>0</v>
      </c>
      <c r="L27" s="175">
        <f t="shared" si="2"/>
        <v>0</v>
      </c>
      <c r="M27" s="175">
        <f t="shared" si="2"/>
        <v>0</v>
      </c>
      <c r="N27" s="175">
        <f t="shared" si="2"/>
        <v>60000</v>
      </c>
      <c r="O27" s="176"/>
      <c r="P27" s="175">
        <f t="shared" si="2"/>
        <v>0</v>
      </c>
      <c r="Q27" s="175">
        <f t="shared" si="2"/>
        <v>0</v>
      </c>
      <c r="R27" s="175">
        <f t="shared" si="2"/>
        <v>0</v>
      </c>
    </row>
    <row r="28" spans="1:18" ht="24">
      <c r="A28" s="346" t="s">
        <v>213</v>
      </c>
      <c r="B28" s="190" t="s">
        <v>216</v>
      </c>
      <c r="C28" s="190" t="s">
        <v>184</v>
      </c>
      <c r="D28" s="173">
        <v>750</v>
      </c>
      <c r="E28" s="186">
        <v>75023</v>
      </c>
      <c r="F28" s="186">
        <v>2005</v>
      </c>
      <c r="G28" s="186">
        <v>2006</v>
      </c>
      <c r="H28" s="173">
        <v>80000</v>
      </c>
      <c r="I28" s="173">
        <v>40000</v>
      </c>
      <c r="J28" s="173">
        <v>40000</v>
      </c>
      <c r="K28" s="173"/>
      <c r="L28" s="173">
        <v>0</v>
      </c>
      <c r="M28" s="173"/>
      <c r="N28" s="173">
        <v>40000</v>
      </c>
      <c r="O28" s="174"/>
      <c r="P28" s="173">
        <v>0</v>
      </c>
      <c r="Q28" s="173">
        <v>0</v>
      </c>
      <c r="R28" s="189"/>
    </row>
    <row r="29" spans="1:18" ht="24">
      <c r="A29" s="346" t="s">
        <v>222</v>
      </c>
      <c r="B29" s="190" t="s">
        <v>269</v>
      </c>
      <c r="C29" s="190" t="s">
        <v>184</v>
      </c>
      <c r="D29" s="173">
        <v>750</v>
      </c>
      <c r="E29" s="186">
        <v>75023</v>
      </c>
      <c r="F29" s="186">
        <v>2004</v>
      </c>
      <c r="G29" s="186">
        <v>2006</v>
      </c>
      <c r="H29" s="173">
        <v>60000</v>
      </c>
      <c r="I29" s="173">
        <v>40000</v>
      </c>
      <c r="J29" s="173">
        <v>20000</v>
      </c>
      <c r="K29" s="173"/>
      <c r="L29" s="173">
        <v>0</v>
      </c>
      <c r="M29" s="173"/>
      <c r="N29" s="173">
        <v>20000</v>
      </c>
      <c r="O29" s="174"/>
      <c r="P29" s="173">
        <v>0</v>
      </c>
      <c r="Q29" s="173">
        <v>0</v>
      </c>
      <c r="R29" s="189"/>
    </row>
    <row r="30" spans="1:18" s="178" customFormat="1" ht="12">
      <c r="A30" s="345">
        <v>4</v>
      </c>
      <c r="B30" s="429" t="s">
        <v>246</v>
      </c>
      <c r="C30" s="430"/>
      <c r="D30" s="175">
        <v>600</v>
      </c>
      <c r="E30" s="187"/>
      <c r="F30" s="187">
        <v>2005</v>
      </c>
      <c r="G30" s="187">
        <v>2006</v>
      </c>
      <c r="H30" s="175">
        <f aca="true" t="shared" si="3" ref="H30:R32">SUM(H31:H31)</f>
        <v>785000</v>
      </c>
      <c r="I30" s="175">
        <f t="shared" si="3"/>
        <v>514000</v>
      </c>
      <c r="J30" s="175">
        <f t="shared" si="3"/>
        <v>271000</v>
      </c>
      <c r="K30" s="175">
        <f t="shared" si="3"/>
        <v>64319</v>
      </c>
      <c r="L30" s="175">
        <f t="shared" si="3"/>
        <v>25090</v>
      </c>
      <c r="M30" s="175">
        <f t="shared" si="3"/>
        <v>18500</v>
      </c>
      <c r="N30" s="175">
        <f t="shared" si="3"/>
        <v>163091</v>
      </c>
      <c r="O30" s="176"/>
      <c r="P30" s="175">
        <f t="shared" si="3"/>
        <v>0</v>
      </c>
      <c r="Q30" s="175">
        <f t="shared" si="3"/>
        <v>0</v>
      </c>
      <c r="R30" s="175">
        <f t="shared" si="3"/>
        <v>0</v>
      </c>
    </row>
    <row r="31" spans="1:18" ht="24">
      <c r="A31" s="346" t="s">
        <v>270</v>
      </c>
      <c r="B31" s="190" t="s">
        <v>271</v>
      </c>
      <c r="C31" s="190" t="s">
        <v>184</v>
      </c>
      <c r="D31" s="173">
        <v>600</v>
      </c>
      <c r="E31" s="186">
        <v>60016</v>
      </c>
      <c r="F31" s="186">
        <v>2004</v>
      </c>
      <c r="G31" s="186">
        <v>2006</v>
      </c>
      <c r="H31" s="173">
        <v>785000</v>
      </c>
      <c r="I31" s="173">
        <v>514000</v>
      </c>
      <c r="J31" s="173">
        <v>271000</v>
      </c>
      <c r="K31" s="173">
        <v>64319</v>
      </c>
      <c r="L31" s="173">
        <v>25090</v>
      </c>
      <c r="M31" s="173">
        <v>18500</v>
      </c>
      <c r="N31" s="174">
        <v>163091</v>
      </c>
      <c r="O31" s="174" t="s">
        <v>382</v>
      </c>
      <c r="P31" s="173">
        <v>0</v>
      </c>
      <c r="Q31" s="173">
        <v>0</v>
      </c>
      <c r="R31" s="189"/>
    </row>
    <row r="32" spans="1:18" s="178" customFormat="1" ht="12">
      <c r="A32" s="345">
        <v>5</v>
      </c>
      <c r="B32" s="429" t="s">
        <v>375</v>
      </c>
      <c r="C32" s="430"/>
      <c r="D32" s="175">
        <v>851</v>
      </c>
      <c r="E32" s="187"/>
      <c r="F32" s="187">
        <v>2006</v>
      </c>
      <c r="G32" s="187">
        <v>2008</v>
      </c>
      <c r="H32" s="175">
        <f t="shared" si="3"/>
        <v>250000</v>
      </c>
      <c r="I32" s="175">
        <f t="shared" si="3"/>
        <v>0</v>
      </c>
      <c r="J32" s="175">
        <f t="shared" si="3"/>
        <v>10000</v>
      </c>
      <c r="K32" s="175">
        <f t="shared" si="3"/>
        <v>0</v>
      </c>
      <c r="L32" s="175">
        <f t="shared" si="3"/>
        <v>0</v>
      </c>
      <c r="M32" s="175">
        <f t="shared" si="3"/>
        <v>10000</v>
      </c>
      <c r="N32" s="175">
        <f t="shared" si="3"/>
        <v>0</v>
      </c>
      <c r="O32" s="176"/>
      <c r="P32" s="175">
        <f t="shared" si="3"/>
        <v>30000</v>
      </c>
      <c r="Q32" s="175">
        <f t="shared" si="3"/>
        <v>210000</v>
      </c>
      <c r="R32" s="175">
        <f t="shared" si="3"/>
        <v>0</v>
      </c>
    </row>
    <row r="33" spans="1:18" ht="24">
      <c r="A33" s="346">
        <v>5.1</v>
      </c>
      <c r="B33" s="190" t="s">
        <v>391</v>
      </c>
      <c r="C33" s="190" t="s">
        <v>184</v>
      </c>
      <c r="D33" s="173">
        <v>851</v>
      </c>
      <c r="E33" s="186">
        <v>85121</v>
      </c>
      <c r="F33" s="186">
        <v>2006</v>
      </c>
      <c r="G33" s="186">
        <v>2008</v>
      </c>
      <c r="H33" s="173">
        <v>250000</v>
      </c>
      <c r="I33" s="173">
        <v>0</v>
      </c>
      <c r="J33" s="173">
        <v>10000</v>
      </c>
      <c r="K33" s="173">
        <v>0</v>
      </c>
      <c r="L33" s="173"/>
      <c r="M33" s="173">
        <v>10000</v>
      </c>
      <c r="N33" s="174">
        <v>0</v>
      </c>
      <c r="O33" s="174"/>
      <c r="P33" s="173">
        <v>30000</v>
      </c>
      <c r="Q33" s="173">
        <v>210000</v>
      </c>
      <c r="R33" s="189"/>
    </row>
    <row r="34" spans="1:18" ht="12">
      <c r="A34" s="422" t="s">
        <v>223</v>
      </c>
      <c r="B34" s="423"/>
      <c r="C34" s="423"/>
      <c r="D34" s="424"/>
      <c r="E34" s="188"/>
      <c r="F34" s="186"/>
      <c r="G34" s="186"/>
      <c r="H34" s="165">
        <f aca="true" t="shared" si="4" ref="H34:N34">SUM(H15,H24,H27,H30,H32)</f>
        <v>51221337</v>
      </c>
      <c r="I34" s="165">
        <f t="shared" si="4"/>
        <v>1086168</v>
      </c>
      <c r="J34" s="165">
        <f t="shared" si="4"/>
        <v>837590</v>
      </c>
      <c r="K34" s="165">
        <f t="shared" si="4"/>
        <v>169704</v>
      </c>
      <c r="L34" s="165">
        <f t="shared" si="4"/>
        <v>25090</v>
      </c>
      <c r="M34" s="165">
        <f t="shared" si="4"/>
        <v>73500</v>
      </c>
      <c r="N34" s="165">
        <f t="shared" si="4"/>
        <v>569296</v>
      </c>
      <c r="O34" s="164"/>
      <c r="P34" s="165">
        <f>SUM(P15,P24,P27,P30,P32)</f>
        <v>11230000</v>
      </c>
      <c r="Q34" s="165">
        <f>SUM(Q15,Q24,Q27,Q30,Q32)</f>
        <v>19856000</v>
      </c>
      <c r="R34" s="165">
        <f>SUM(R15,R24,R27,R30,R32)</f>
        <v>18211579</v>
      </c>
    </row>
    <row r="35" spans="1:18" ht="12">
      <c r="A35" s="347"/>
      <c r="B35" s="181"/>
      <c r="C35" s="181"/>
      <c r="D35" s="182"/>
      <c r="E35" s="182"/>
      <c r="F35" s="182"/>
      <c r="G35" s="182"/>
      <c r="H35" s="183"/>
      <c r="I35" s="183"/>
      <c r="J35" s="183"/>
      <c r="K35" s="183"/>
      <c r="L35" s="183"/>
      <c r="M35" s="183"/>
      <c r="N35" s="183"/>
      <c r="O35" s="184"/>
      <c r="P35" s="183"/>
      <c r="Q35" s="183"/>
      <c r="R35" s="185"/>
    </row>
    <row r="36" spans="1:17" ht="12">
      <c r="A36" s="348"/>
      <c r="B36" s="179" t="s">
        <v>394</v>
      </c>
      <c r="C36" s="179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79"/>
      <c r="P36" s="180"/>
      <c r="Q36" s="180"/>
    </row>
    <row r="37" spans="15:17" ht="12">
      <c r="O37" s="379"/>
      <c r="P37" s="414"/>
      <c r="Q37" s="414"/>
    </row>
    <row r="38" spans="2:18" ht="12.75">
      <c r="B38" s="406" t="s">
        <v>395</v>
      </c>
      <c r="C38" s="407"/>
      <c r="D38" s="407"/>
      <c r="E38" s="407"/>
      <c r="F38" s="407"/>
      <c r="G38" s="407"/>
      <c r="H38" s="407"/>
      <c r="I38" s="407"/>
      <c r="J38" s="407"/>
      <c r="K38" s="407"/>
      <c r="L38" s="407"/>
      <c r="M38" s="407"/>
      <c r="N38" s="407"/>
      <c r="O38" s="407"/>
      <c r="P38" s="407"/>
      <c r="Q38" s="407"/>
      <c r="R38" s="407"/>
    </row>
    <row r="39" spans="2:17" ht="12.75">
      <c r="B39" s="406" t="s">
        <v>396</v>
      </c>
      <c r="C39" s="407"/>
      <c r="D39" s="407"/>
      <c r="E39" s="407"/>
      <c r="F39" s="407"/>
      <c r="G39" s="407"/>
      <c r="H39" s="407"/>
      <c r="I39" s="407"/>
      <c r="J39" s="407"/>
      <c r="K39" s="407"/>
      <c r="L39" s="407"/>
      <c r="M39" s="407"/>
      <c r="N39" s="407"/>
      <c r="O39" s="407"/>
      <c r="P39" s="407"/>
      <c r="Q39" s="407"/>
    </row>
    <row r="40" spans="2:17" ht="12.75">
      <c r="B40" s="406" t="s">
        <v>398</v>
      </c>
      <c r="C40" s="407"/>
      <c r="D40" s="407"/>
      <c r="E40" s="407"/>
      <c r="F40" s="407"/>
      <c r="G40" s="407"/>
      <c r="H40" s="407"/>
      <c r="I40" s="407"/>
      <c r="J40" s="407"/>
      <c r="K40" s="407"/>
      <c r="L40" s="407"/>
      <c r="M40" s="407"/>
      <c r="N40" s="407"/>
      <c r="O40" s="407"/>
      <c r="P40" s="407"/>
      <c r="Q40" s="407"/>
    </row>
  </sheetData>
  <mergeCells count="36">
    <mergeCell ref="Q11:Q13"/>
    <mergeCell ref="R11:R13"/>
    <mergeCell ref="I11:I13"/>
    <mergeCell ref="K12:K13"/>
    <mergeCell ref="L12:L13"/>
    <mergeCell ref="M12:M13"/>
    <mergeCell ref="B32:C32"/>
    <mergeCell ref="A7:Q8"/>
    <mergeCell ref="A11:A13"/>
    <mergeCell ref="B11:B13"/>
    <mergeCell ref="K11:O11"/>
    <mergeCell ref="C11:C13"/>
    <mergeCell ref="D11:D13"/>
    <mergeCell ref="H11:H13"/>
    <mergeCell ref="J11:J13"/>
    <mergeCell ref="P11:P13"/>
    <mergeCell ref="E11:E13"/>
    <mergeCell ref="N12:O12"/>
    <mergeCell ref="B15:C15"/>
    <mergeCell ref="A34:D34"/>
    <mergeCell ref="F11:G12"/>
    <mergeCell ref="A16:A17"/>
    <mergeCell ref="B16:B17"/>
    <mergeCell ref="B24:C24"/>
    <mergeCell ref="B27:C27"/>
    <mergeCell ref="B30:C30"/>
    <mergeCell ref="B38:R38"/>
    <mergeCell ref="B39:Q39"/>
    <mergeCell ref="B40:Q40"/>
    <mergeCell ref="A18:A19"/>
    <mergeCell ref="A20:A21"/>
    <mergeCell ref="A22:A23"/>
    <mergeCell ref="B18:B19"/>
    <mergeCell ref="B20:B21"/>
    <mergeCell ref="B22:B23"/>
    <mergeCell ref="O37:Q37"/>
  </mergeCells>
  <printOptions/>
  <pageMargins left="0" right="0" top="0.3937007874015748" bottom="0.3937007874015748" header="0.3937007874015748" footer="0.5118110236220472"/>
  <pageSetup horizontalDpi="300" verticalDpi="300" orientation="landscape" paperSize="9" scale="94" r:id="rId1"/>
  <headerFooter alignWithMargins="0"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1"/>
  <dimension ref="A2:E168"/>
  <sheetViews>
    <sheetView zoomScale="75" zoomScaleNormal="75" workbookViewId="0" topLeftCell="A121">
      <selection activeCell="C117" sqref="C117:C118"/>
    </sheetView>
  </sheetViews>
  <sheetFormatPr defaultColWidth="9.00390625" defaultRowHeight="12.75"/>
  <cols>
    <col min="1" max="1" width="3.875" style="1" customWidth="1"/>
    <col min="2" max="2" width="45.75390625" style="64" customWidth="1"/>
    <col min="3" max="3" width="65.25390625" style="53" customWidth="1"/>
    <col min="4" max="4" width="14.125" style="59" hidden="1" customWidth="1"/>
    <col min="5" max="5" width="30.25390625" style="59" customWidth="1"/>
    <col min="6" max="16384" width="9.125" style="1" customWidth="1"/>
  </cols>
  <sheetData>
    <row r="2" spans="2:5" s="23" customFormat="1" ht="12.75">
      <c r="B2" s="65"/>
      <c r="C2" s="54"/>
      <c r="D2" s="457" t="s">
        <v>0</v>
      </c>
      <c r="E2" s="457"/>
    </row>
    <row r="3" spans="2:5" s="23" customFormat="1" ht="12.75">
      <c r="B3" s="66"/>
      <c r="C3" s="54"/>
      <c r="D3" s="457" t="s">
        <v>422</v>
      </c>
      <c r="E3" s="457"/>
    </row>
    <row r="4" spans="2:5" s="23" customFormat="1" ht="12.75">
      <c r="B4" s="65"/>
      <c r="C4" s="54"/>
      <c r="D4" s="457" t="s">
        <v>65</v>
      </c>
      <c r="E4" s="457"/>
    </row>
    <row r="5" spans="2:5" s="23" customFormat="1" ht="12.75">
      <c r="B5" s="65"/>
      <c r="C5" s="54"/>
      <c r="D5" s="457" t="s">
        <v>423</v>
      </c>
      <c r="E5" s="457"/>
    </row>
    <row r="6" spans="1:5" ht="16.5">
      <c r="A6" s="458" t="s">
        <v>323</v>
      </c>
      <c r="B6" s="458"/>
      <c r="C6" s="458"/>
      <c r="D6" s="458"/>
      <c r="E6" s="458"/>
    </row>
    <row r="7" spans="1:5" s="8" customFormat="1" ht="10.5">
      <c r="A7" s="460" t="s">
        <v>1</v>
      </c>
      <c r="B7" s="460" t="s">
        <v>2</v>
      </c>
      <c r="C7" s="461" t="s">
        <v>3</v>
      </c>
      <c r="D7" s="459" t="s">
        <v>262</v>
      </c>
      <c r="E7" s="459" t="s">
        <v>261</v>
      </c>
    </row>
    <row r="8" spans="1:5" s="8" customFormat="1" ht="21.75" customHeight="1">
      <c r="A8" s="460"/>
      <c r="B8" s="460"/>
      <c r="C8" s="462"/>
      <c r="D8" s="459"/>
      <c r="E8" s="459"/>
    </row>
    <row r="9" spans="1:5" s="10" customFormat="1" ht="12.75">
      <c r="A9" s="11">
        <v>1</v>
      </c>
      <c r="B9" s="67">
        <v>2</v>
      </c>
      <c r="C9" s="67">
        <v>3</v>
      </c>
      <c r="D9" s="60">
        <v>4</v>
      </c>
      <c r="E9" s="60">
        <v>5</v>
      </c>
    </row>
    <row r="10" spans="1:5" s="50" customFormat="1" ht="15.75" hidden="1">
      <c r="A10" s="51" t="s">
        <v>15</v>
      </c>
      <c r="B10" s="68">
        <v>10</v>
      </c>
      <c r="C10" s="55"/>
      <c r="D10" s="61"/>
      <c r="E10" s="61"/>
    </row>
    <row r="11" spans="1:5" s="50" customFormat="1" ht="15.75" hidden="1">
      <c r="A11" s="25"/>
      <c r="B11" s="69" t="s">
        <v>94</v>
      </c>
      <c r="C11" s="56"/>
      <c r="D11" s="61"/>
      <c r="E11" s="61"/>
    </row>
    <row r="12" spans="1:5" s="44" customFormat="1" ht="15.75" hidden="1">
      <c r="A12" s="45"/>
      <c r="B12" s="70">
        <v>1022</v>
      </c>
      <c r="C12" s="463" t="s">
        <v>96</v>
      </c>
      <c r="D12" s="62">
        <v>305</v>
      </c>
      <c r="E12" s="62">
        <v>400</v>
      </c>
    </row>
    <row r="13" spans="1:5" s="7" customFormat="1" ht="36" hidden="1">
      <c r="A13" s="25"/>
      <c r="B13" s="71" t="s">
        <v>95</v>
      </c>
      <c r="C13" s="464"/>
      <c r="D13" s="58"/>
      <c r="E13" s="58"/>
    </row>
    <row r="14" spans="1:5" s="44" customFormat="1" ht="15.75" hidden="1">
      <c r="A14" s="465" t="s">
        <v>32</v>
      </c>
      <c r="B14" s="466"/>
      <c r="C14" s="467"/>
      <c r="D14" s="63">
        <f>SUM(D12)</f>
        <v>305</v>
      </c>
      <c r="E14" s="63">
        <f>SUM(E12)</f>
        <v>400</v>
      </c>
    </row>
    <row r="15" spans="1:5" s="50" customFormat="1" ht="15.75" hidden="1">
      <c r="A15" s="45" t="s">
        <v>16</v>
      </c>
      <c r="B15" s="72">
        <v>20</v>
      </c>
      <c r="C15" s="55"/>
      <c r="D15" s="61"/>
      <c r="E15" s="61"/>
    </row>
    <row r="16" spans="1:5" s="50" customFormat="1" ht="15.75" hidden="1">
      <c r="A16" s="25"/>
      <c r="B16" s="73" t="s">
        <v>97</v>
      </c>
      <c r="C16" s="56"/>
      <c r="D16" s="61"/>
      <c r="E16" s="61"/>
    </row>
    <row r="17" spans="1:5" s="7" customFormat="1" ht="15.75" hidden="1">
      <c r="A17" s="25"/>
      <c r="B17" s="74">
        <v>2001</v>
      </c>
      <c r="C17" s="463" t="s">
        <v>189</v>
      </c>
      <c r="D17" s="58">
        <v>200</v>
      </c>
      <c r="E17" s="58">
        <v>200</v>
      </c>
    </row>
    <row r="18" spans="1:5" s="7" customFormat="1" ht="15.75" hidden="1">
      <c r="A18" s="25"/>
      <c r="B18" s="75" t="s">
        <v>98</v>
      </c>
      <c r="C18" s="464"/>
      <c r="D18" s="58"/>
      <c r="E18" s="58"/>
    </row>
    <row r="19" spans="1:5" s="44" customFormat="1" ht="15.75" hidden="1">
      <c r="A19" s="465" t="s">
        <v>33</v>
      </c>
      <c r="B19" s="466"/>
      <c r="C19" s="467"/>
      <c r="D19" s="63">
        <f>SUM(D17)</f>
        <v>200</v>
      </c>
      <c r="E19" s="63">
        <f>SUM(E17)</f>
        <v>200</v>
      </c>
    </row>
    <row r="20" spans="1:5" s="44" customFormat="1" ht="21" customHeight="1">
      <c r="A20" s="468" t="s">
        <v>225</v>
      </c>
      <c r="B20" s="469"/>
      <c r="C20" s="470"/>
      <c r="D20" s="94">
        <f>SUM(D28,D42,D48,D71,D76,D86,D91,D96)</f>
        <v>1962407</v>
      </c>
      <c r="E20" s="94">
        <f>SUM(E28,E42,E48,E71,E76,E86,E91,E96)</f>
        <v>2147691</v>
      </c>
    </row>
    <row r="21" spans="1:5" s="89" customFormat="1" ht="13.5" customHeight="1">
      <c r="A21" s="86" t="s">
        <v>15</v>
      </c>
      <c r="B21" s="78">
        <v>400</v>
      </c>
      <c r="C21" s="87"/>
      <c r="D21" s="88"/>
      <c r="E21" s="88"/>
    </row>
    <row r="22" spans="1:5" s="89" customFormat="1" ht="30.75" customHeight="1">
      <c r="A22" s="90"/>
      <c r="B22" s="78" t="s">
        <v>92</v>
      </c>
      <c r="C22" s="87"/>
      <c r="D22" s="88"/>
      <c r="E22" s="88"/>
    </row>
    <row r="23" spans="1:5" s="44" customFormat="1" ht="15.75" hidden="1">
      <c r="A23" s="86"/>
      <c r="B23" s="78">
        <v>40002</v>
      </c>
      <c r="C23" s="91"/>
      <c r="D23" s="92">
        <f>SUM(D24:D25)</f>
        <v>0</v>
      </c>
      <c r="E23" s="92">
        <f>SUM(E24:E25)</f>
        <v>0</v>
      </c>
    </row>
    <row r="24" spans="1:5" s="7" customFormat="1" ht="15.75" hidden="1">
      <c r="A24" s="90"/>
      <c r="B24" s="79" t="s">
        <v>93</v>
      </c>
      <c r="C24" s="91" t="s">
        <v>89</v>
      </c>
      <c r="D24" s="93">
        <v>0</v>
      </c>
      <c r="E24" s="93"/>
    </row>
    <row r="25" spans="1:5" s="7" customFormat="1" ht="15.75" hidden="1">
      <c r="A25" s="90"/>
      <c r="B25" s="79"/>
      <c r="C25" s="91" t="s">
        <v>173</v>
      </c>
      <c r="D25" s="93">
        <v>0</v>
      </c>
      <c r="E25" s="93"/>
    </row>
    <row r="26" spans="1:5" s="44" customFormat="1" ht="15.75">
      <c r="A26" s="86"/>
      <c r="B26" s="78">
        <v>40095</v>
      </c>
      <c r="C26" s="446" t="s">
        <v>96</v>
      </c>
      <c r="D26" s="92">
        <v>8000</v>
      </c>
      <c r="E26" s="92">
        <v>9600</v>
      </c>
    </row>
    <row r="27" spans="1:5" s="7" customFormat="1" ht="15.75">
      <c r="A27" s="90"/>
      <c r="B27" s="80" t="s">
        <v>104</v>
      </c>
      <c r="C27" s="446"/>
      <c r="D27" s="93"/>
      <c r="E27" s="93"/>
    </row>
    <row r="28" spans="1:5" s="44" customFormat="1" ht="18.75" customHeight="1">
      <c r="A28" s="441" t="s">
        <v>34</v>
      </c>
      <c r="B28" s="442"/>
      <c r="C28" s="443"/>
      <c r="D28" s="94">
        <f>SUM(D23,D26)</f>
        <v>8000</v>
      </c>
      <c r="E28" s="94">
        <f>SUM(E23,E26)</f>
        <v>9600</v>
      </c>
    </row>
    <row r="29" spans="1:5" s="50" customFormat="1" ht="15.75">
      <c r="A29" s="86" t="s">
        <v>16</v>
      </c>
      <c r="B29" s="77">
        <v>700</v>
      </c>
      <c r="C29" s="87"/>
      <c r="D29" s="88"/>
      <c r="E29" s="88"/>
    </row>
    <row r="30" spans="1:5" s="50" customFormat="1" ht="15.75">
      <c r="A30" s="90"/>
      <c r="B30" s="78" t="s">
        <v>101</v>
      </c>
      <c r="C30" s="87"/>
      <c r="D30" s="88"/>
      <c r="E30" s="88"/>
    </row>
    <row r="31" spans="1:5" s="27" customFormat="1" ht="15">
      <c r="A31" s="90"/>
      <c r="B31" s="78">
        <v>70005</v>
      </c>
      <c r="C31" s="87"/>
      <c r="D31" s="92">
        <f>SUM(D32,D34,D36,D37)</f>
        <v>68211</v>
      </c>
      <c r="E31" s="92">
        <f>SUM(E32,E34,E36,E37)</f>
        <v>73976</v>
      </c>
    </row>
    <row r="32" spans="1:5" s="7" customFormat="1" ht="15.75">
      <c r="A32" s="90"/>
      <c r="B32" s="452" t="s">
        <v>99</v>
      </c>
      <c r="C32" s="446" t="s">
        <v>102</v>
      </c>
      <c r="D32" s="93">
        <v>11</v>
      </c>
      <c r="E32" s="93">
        <v>11</v>
      </c>
    </row>
    <row r="33" spans="1:5" s="7" customFormat="1" ht="15.75">
      <c r="A33" s="90"/>
      <c r="B33" s="453"/>
      <c r="C33" s="446"/>
      <c r="D33" s="93"/>
      <c r="E33" s="93"/>
    </row>
    <row r="34" spans="1:5" s="7" customFormat="1" ht="15.75">
      <c r="A34" s="90"/>
      <c r="B34" s="453"/>
      <c r="C34" s="446" t="s">
        <v>189</v>
      </c>
      <c r="D34" s="93">
        <v>30000</v>
      </c>
      <c r="E34" s="93">
        <v>34747</v>
      </c>
    </row>
    <row r="35" spans="1:5" s="7" customFormat="1" ht="45.75" customHeight="1">
      <c r="A35" s="90"/>
      <c r="B35" s="79"/>
      <c r="C35" s="446"/>
      <c r="D35" s="93"/>
      <c r="E35" s="93"/>
    </row>
    <row r="36" spans="1:5" s="7" customFormat="1" ht="15.75">
      <c r="A36" s="90"/>
      <c r="B36" s="79"/>
      <c r="C36" s="91" t="s">
        <v>250</v>
      </c>
      <c r="D36" s="93">
        <v>38000</v>
      </c>
      <c r="E36" s="93">
        <v>39168</v>
      </c>
    </row>
    <row r="37" spans="1:5" s="7" customFormat="1" ht="27.75" customHeight="1">
      <c r="A37" s="90"/>
      <c r="B37" s="78"/>
      <c r="C37" s="446" t="s">
        <v>103</v>
      </c>
      <c r="D37" s="93">
        <v>200</v>
      </c>
      <c r="E37" s="93">
        <v>50</v>
      </c>
    </row>
    <row r="38" spans="1:5" s="7" customFormat="1" ht="1.5" customHeight="1">
      <c r="A38" s="90"/>
      <c r="B38" s="79"/>
      <c r="C38" s="446"/>
      <c r="D38" s="93"/>
      <c r="E38" s="93"/>
    </row>
    <row r="39" spans="1:5" s="27" customFormat="1" ht="15">
      <c r="A39" s="90"/>
      <c r="B39" s="78">
        <v>70095</v>
      </c>
      <c r="C39" s="87"/>
      <c r="D39" s="92">
        <f>SUM(D40:D41)</f>
        <v>1000</v>
      </c>
      <c r="E39" s="92">
        <f>SUM(E40:E41)</f>
        <v>500</v>
      </c>
    </row>
    <row r="40" spans="1:5" s="7" customFormat="1" ht="15.75">
      <c r="A40" s="90"/>
      <c r="B40" s="79" t="s">
        <v>104</v>
      </c>
      <c r="C40" s="95"/>
      <c r="D40" s="93"/>
      <c r="E40" s="93"/>
    </row>
    <row r="41" spans="1:5" s="7" customFormat="1" ht="15.75">
      <c r="A41" s="90"/>
      <c r="B41" s="78"/>
      <c r="C41" s="96" t="s">
        <v>219</v>
      </c>
      <c r="D41" s="93">
        <v>1000</v>
      </c>
      <c r="E41" s="93">
        <v>500</v>
      </c>
    </row>
    <row r="42" spans="1:5" s="44" customFormat="1" ht="31.5" customHeight="1">
      <c r="A42" s="441" t="s">
        <v>100</v>
      </c>
      <c r="B42" s="442"/>
      <c r="C42" s="443"/>
      <c r="D42" s="94">
        <f>SUM(D31,D39)</f>
        <v>69211</v>
      </c>
      <c r="E42" s="94">
        <f>SUM(E31,E39)</f>
        <v>74476</v>
      </c>
    </row>
    <row r="43" spans="1:5" s="50" customFormat="1" ht="15.75">
      <c r="A43" s="86" t="s">
        <v>17</v>
      </c>
      <c r="B43" s="77">
        <v>750</v>
      </c>
      <c r="C43" s="87"/>
      <c r="D43" s="88"/>
      <c r="E43" s="88"/>
    </row>
    <row r="44" spans="1:5" s="50" customFormat="1" ht="15.75">
      <c r="A44" s="90"/>
      <c r="B44" s="78" t="s">
        <v>138</v>
      </c>
      <c r="C44" s="87"/>
      <c r="D44" s="88"/>
      <c r="E44" s="88"/>
    </row>
    <row r="45" spans="1:5" s="27" customFormat="1" ht="15">
      <c r="A45" s="90"/>
      <c r="B45" s="78">
        <v>75023</v>
      </c>
      <c r="C45" s="87"/>
      <c r="D45" s="92">
        <f>SUM(D46:D47)</f>
        <v>2750</v>
      </c>
      <c r="E45" s="92">
        <f>SUM(E46:E47)</f>
        <v>2250</v>
      </c>
    </row>
    <row r="46" spans="1:5" s="7" customFormat="1" ht="15.75">
      <c r="A46" s="90"/>
      <c r="B46" s="452" t="s">
        <v>239</v>
      </c>
      <c r="C46" s="91" t="s">
        <v>219</v>
      </c>
      <c r="D46" s="93">
        <v>2000</v>
      </c>
      <c r="E46" s="93">
        <v>1500</v>
      </c>
    </row>
    <row r="47" spans="1:5" s="7" customFormat="1" ht="46.5" customHeight="1">
      <c r="A47" s="90"/>
      <c r="B47" s="453"/>
      <c r="C47" s="91" t="s">
        <v>389</v>
      </c>
      <c r="D47" s="93">
        <v>750</v>
      </c>
      <c r="E47" s="93">
        <v>750</v>
      </c>
    </row>
    <row r="48" spans="1:5" s="44" customFormat="1" ht="16.5" customHeight="1">
      <c r="A48" s="441" t="s">
        <v>67</v>
      </c>
      <c r="B48" s="442"/>
      <c r="C48" s="443"/>
      <c r="D48" s="94">
        <f>SUM(D45)</f>
        <v>2750</v>
      </c>
      <c r="E48" s="94">
        <f>SUM(E45)</f>
        <v>2250</v>
      </c>
    </row>
    <row r="49" spans="1:5" s="50" customFormat="1" ht="15.75">
      <c r="A49" s="86" t="s">
        <v>18</v>
      </c>
      <c r="B49" s="77">
        <v>756</v>
      </c>
      <c r="C49" s="87"/>
      <c r="D49" s="88"/>
      <c r="E49" s="88"/>
    </row>
    <row r="50" spans="1:5" s="7" customFormat="1" ht="58.5" customHeight="1">
      <c r="A50" s="99"/>
      <c r="B50" s="78" t="s">
        <v>217</v>
      </c>
      <c r="C50" s="91"/>
      <c r="D50" s="93"/>
      <c r="E50" s="93"/>
    </row>
    <row r="51" spans="1:5" s="7" customFormat="1" ht="15.75">
      <c r="A51" s="99"/>
      <c r="B51" s="78">
        <v>75615</v>
      </c>
      <c r="C51" s="91"/>
      <c r="D51" s="92">
        <f>SUM(D52:D55)</f>
        <v>437100</v>
      </c>
      <c r="E51" s="92">
        <f>SUM(E52:E55)</f>
        <v>437900</v>
      </c>
    </row>
    <row r="52" spans="1:5" s="7" customFormat="1" ht="72" customHeight="1">
      <c r="A52" s="99"/>
      <c r="B52" s="79" t="s">
        <v>229</v>
      </c>
      <c r="C52" s="91" t="s">
        <v>105</v>
      </c>
      <c r="D52" s="93">
        <v>415000</v>
      </c>
      <c r="E52" s="93">
        <v>415000</v>
      </c>
    </row>
    <row r="53" spans="1:5" s="7" customFormat="1" ht="15.75">
      <c r="A53" s="99"/>
      <c r="B53" s="79"/>
      <c r="C53" s="91" t="s">
        <v>106</v>
      </c>
      <c r="D53" s="93">
        <v>1000</v>
      </c>
      <c r="E53" s="93">
        <v>800</v>
      </c>
    </row>
    <row r="54" spans="1:5" s="7" customFormat="1" ht="15.75">
      <c r="A54" s="99"/>
      <c r="B54" s="79"/>
      <c r="C54" s="91" t="s">
        <v>107</v>
      </c>
      <c r="D54" s="93">
        <v>21000</v>
      </c>
      <c r="E54" s="93">
        <v>22000</v>
      </c>
    </row>
    <row r="55" spans="1:5" s="7" customFormat="1" ht="33.75" customHeight="1">
      <c r="A55" s="99"/>
      <c r="B55" s="79"/>
      <c r="C55" s="91" t="s">
        <v>103</v>
      </c>
      <c r="D55" s="93">
        <v>100</v>
      </c>
      <c r="E55" s="93">
        <v>100</v>
      </c>
    </row>
    <row r="56" spans="1:5" s="7" customFormat="1" ht="15.75">
      <c r="A56" s="99"/>
      <c r="B56" s="78">
        <v>75616</v>
      </c>
      <c r="C56" s="91"/>
      <c r="D56" s="92">
        <f>SUM(D57:D64)</f>
        <v>215300</v>
      </c>
      <c r="E56" s="92">
        <f>SUM(E57:E64)</f>
        <v>200800</v>
      </c>
    </row>
    <row r="57" spans="1:5" s="7" customFormat="1" ht="60" customHeight="1">
      <c r="A57" s="99"/>
      <c r="B57" s="79" t="s">
        <v>230</v>
      </c>
      <c r="C57" s="91" t="s">
        <v>105</v>
      </c>
      <c r="D57" s="93">
        <v>90000</v>
      </c>
      <c r="E57" s="93">
        <v>90000</v>
      </c>
    </row>
    <row r="58" spans="1:5" s="7" customFormat="1" ht="15.75">
      <c r="A58" s="99"/>
      <c r="B58" s="79"/>
      <c r="C58" s="91" t="s">
        <v>106</v>
      </c>
      <c r="D58" s="93">
        <v>72000</v>
      </c>
      <c r="E58" s="93">
        <v>57000</v>
      </c>
    </row>
    <row r="59" spans="1:5" s="7" customFormat="1" ht="15.75">
      <c r="A59" s="99"/>
      <c r="B59" s="79"/>
      <c r="C59" s="91" t="s">
        <v>107</v>
      </c>
      <c r="D59" s="93">
        <v>3500</v>
      </c>
      <c r="E59" s="93">
        <v>4000</v>
      </c>
    </row>
    <row r="60" spans="1:5" s="7" customFormat="1" ht="15.75">
      <c r="A60" s="99"/>
      <c r="B60" s="79"/>
      <c r="C60" s="91" t="s">
        <v>108</v>
      </c>
      <c r="D60" s="93">
        <v>7800</v>
      </c>
      <c r="E60" s="93">
        <v>7800</v>
      </c>
    </row>
    <row r="61" spans="1:5" s="7" customFormat="1" ht="15.75">
      <c r="A61" s="99"/>
      <c r="B61" s="79"/>
      <c r="C61" s="91" t="s">
        <v>110</v>
      </c>
      <c r="D61" s="93">
        <v>16000</v>
      </c>
      <c r="E61" s="93">
        <v>16000</v>
      </c>
    </row>
    <row r="62" spans="1:5" s="7" customFormat="1" ht="30">
      <c r="A62" s="99"/>
      <c r="B62" s="79"/>
      <c r="C62" s="91" t="s">
        <v>238</v>
      </c>
      <c r="D62" s="93">
        <v>4000</v>
      </c>
      <c r="E62" s="93">
        <v>4000</v>
      </c>
    </row>
    <row r="63" spans="1:5" s="7" customFormat="1" ht="15.75">
      <c r="A63" s="99"/>
      <c r="B63" s="79"/>
      <c r="C63" s="91" t="s">
        <v>109</v>
      </c>
      <c r="D63" s="93">
        <v>20000</v>
      </c>
      <c r="E63" s="93">
        <v>20000</v>
      </c>
    </row>
    <row r="64" spans="1:5" s="7" customFormat="1" ht="15.75">
      <c r="A64" s="99"/>
      <c r="B64" s="79"/>
      <c r="C64" s="91" t="s">
        <v>103</v>
      </c>
      <c r="D64" s="93">
        <v>2000</v>
      </c>
      <c r="E64" s="93">
        <v>2000</v>
      </c>
    </row>
    <row r="65" spans="1:5" s="44" customFormat="1" ht="15.75">
      <c r="A65" s="100"/>
      <c r="B65" s="78">
        <v>75618</v>
      </c>
      <c r="C65" s="91"/>
      <c r="D65" s="92">
        <f>SUM(D66:D67)</f>
        <v>39500</v>
      </c>
      <c r="E65" s="92">
        <f>SUM(E66:E67)</f>
        <v>36000</v>
      </c>
    </row>
    <row r="66" spans="1:5" s="7" customFormat="1" ht="45">
      <c r="A66" s="99"/>
      <c r="B66" s="79" t="s">
        <v>187</v>
      </c>
      <c r="C66" s="91" t="s">
        <v>111</v>
      </c>
      <c r="D66" s="93">
        <v>8500</v>
      </c>
      <c r="E66" s="93">
        <v>8000</v>
      </c>
    </row>
    <row r="67" spans="1:5" s="44" customFormat="1" ht="15.75">
      <c r="A67" s="100"/>
      <c r="B67" s="78"/>
      <c r="C67" s="446" t="s">
        <v>190</v>
      </c>
      <c r="D67" s="93">
        <v>31000</v>
      </c>
      <c r="E67" s="93">
        <v>28000</v>
      </c>
    </row>
    <row r="68" spans="1:5" s="7" customFormat="1" ht="15.75">
      <c r="A68" s="99"/>
      <c r="B68" s="79"/>
      <c r="C68" s="446"/>
      <c r="D68" s="93"/>
      <c r="E68" s="93"/>
    </row>
    <row r="69" spans="1:5" s="44" customFormat="1" ht="15.75">
      <c r="A69" s="100"/>
      <c r="B69" s="78">
        <v>75621</v>
      </c>
      <c r="C69" s="446" t="s">
        <v>84</v>
      </c>
      <c r="D69" s="92">
        <v>1081586</v>
      </c>
      <c r="E69" s="92">
        <v>1267160</v>
      </c>
    </row>
    <row r="70" spans="1:5" s="7" customFormat="1" ht="30">
      <c r="A70" s="99"/>
      <c r="B70" s="80" t="s">
        <v>83</v>
      </c>
      <c r="C70" s="446"/>
      <c r="D70" s="93"/>
      <c r="E70" s="93"/>
    </row>
    <row r="71" spans="1:5" s="44" customFormat="1" ht="15.75">
      <c r="A71" s="441" t="s">
        <v>35</v>
      </c>
      <c r="B71" s="455"/>
      <c r="C71" s="456"/>
      <c r="D71" s="94">
        <f>SUM(D51,D56,D65,D69)</f>
        <v>1773486</v>
      </c>
      <c r="E71" s="94">
        <f>SUM(E51,E56,E65,E69)</f>
        <v>1941860</v>
      </c>
    </row>
    <row r="72" spans="1:5" s="50" customFormat="1" ht="15.75">
      <c r="A72" s="86" t="s">
        <v>19</v>
      </c>
      <c r="B72" s="97">
        <v>758</v>
      </c>
      <c r="C72" s="101"/>
      <c r="D72" s="104"/>
      <c r="E72" s="88"/>
    </row>
    <row r="73" spans="1:5" s="50" customFormat="1" ht="15.75">
      <c r="A73" s="90"/>
      <c r="B73" s="98" t="s">
        <v>85</v>
      </c>
      <c r="C73" s="79"/>
      <c r="D73" s="104"/>
      <c r="E73" s="88"/>
    </row>
    <row r="74" spans="1:5" s="7" customFormat="1" ht="15.75">
      <c r="A74" s="90"/>
      <c r="B74" s="102">
        <v>75814</v>
      </c>
      <c r="C74" s="95"/>
      <c r="D74" s="105">
        <v>2500</v>
      </c>
      <c r="E74" s="92">
        <v>2500</v>
      </c>
    </row>
    <row r="75" spans="1:5" s="44" customFormat="1" ht="15.75">
      <c r="A75" s="86"/>
      <c r="B75" s="85" t="s">
        <v>172</v>
      </c>
      <c r="C75" s="96" t="s">
        <v>173</v>
      </c>
      <c r="D75" s="120"/>
      <c r="E75" s="120"/>
    </row>
    <row r="76" spans="1:5" s="44" customFormat="1" ht="20.25" customHeight="1">
      <c r="A76" s="441" t="s">
        <v>118</v>
      </c>
      <c r="B76" s="442"/>
      <c r="C76" s="443"/>
      <c r="D76" s="94">
        <f>SUM(D74)</f>
        <v>2500</v>
      </c>
      <c r="E76" s="94">
        <f>SUM(E74)</f>
        <v>2500</v>
      </c>
    </row>
    <row r="77" spans="1:5" s="50" customFormat="1" ht="15.75">
      <c r="A77" s="86" t="s">
        <v>20</v>
      </c>
      <c r="B77" s="78">
        <v>801</v>
      </c>
      <c r="C77" s="87"/>
      <c r="D77" s="88"/>
      <c r="E77" s="88"/>
    </row>
    <row r="78" spans="1:5" s="50" customFormat="1" ht="15.75">
      <c r="A78" s="90"/>
      <c r="B78" s="78" t="s">
        <v>112</v>
      </c>
      <c r="C78" s="87"/>
      <c r="D78" s="88"/>
      <c r="E78" s="88"/>
    </row>
    <row r="79" spans="1:5" s="44" customFormat="1" ht="15.75">
      <c r="A79" s="86"/>
      <c r="B79" s="78">
        <v>80101</v>
      </c>
      <c r="C79" s="444" t="s">
        <v>189</v>
      </c>
      <c r="D79" s="92">
        <v>10160</v>
      </c>
      <c r="E79" s="92">
        <v>10617</v>
      </c>
    </row>
    <row r="80" spans="1:5" s="7" customFormat="1" ht="15.75">
      <c r="A80" s="90"/>
      <c r="B80" s="79" t="s">
        <v>42</v>
      </c>
      <c r="C80" s="444"/>
      <c r="D80" s="93"/>
      <c r="E80" s="93"/>
    </row>
    <row r="81" spans="1:5" s="7" customFormat="1" ht="61.5" customHeight="1">
      <c r="A81" s="90"/>
      <c r="B81" s="79"/>
      <c r="C81" s="454"/>
      <c r="D81" s="92"/>
      <c r="E81" s="92"/>
    </row>
    <row r="82" spans="1:5" s="7" customFormat="1" ht="15.75">
      <c r="A82" s="90"/>
      <c r="B82" s="78">
        <v>80104</v>
      </c>
      <c r="C82" s="119"/>
      <c r="D82" s="92">
        <f>SUM(D83:D85)</f>
        <v>42000</v>
      </c>
      <c r="E82" s="92">
        <f>SUM(E83:E85)</f>
        <v>50388</v>
      </c>
    </row>
    <row r="83" spans="1:5" s="44" customFormat="1" ht="15.75">
      <c r="A83" s="86"/>
      <c r="B83" s="79" t="s">
        <v>63</v>
      </c>
      <c r="C83" s="446" t="s">
        <v>116</v>
      </c>
      <c r="D83" s="92"/>
      <c r="E83" s="92"/>
    </row>
    <row r="84" spans="1:5" s="7" customFormat="1" ht="15.75">
      <c r="A84" s="90"/>
      <c r="B84" s="79"/>
      <c r="C84" s="446"/>
      <c r="D84" s="93">
        <v>22000</v>
      </c>
      <c r="E84" s="93">
        <v>27324</v>
      </c>
    </row>
    <row r="85" spans="1:5" s="7" customFormat="1" ht="15.75">
      <c r="A85" s="90"/>
      <c r="B85" s="80"/>
      <c r="C85" s="91" t="s">
        <v>115</v>
      </c>
      <c r="D85" s="93">
        <v>20000</v>
      </c>
      <c r="E85" s="93">
        <v>23064</v>
      </c>
    </row>
    <row r="86" spans="1:5" s="44" customFormat="1" ht="15.75">
      <c r="A86" s="441" t="s">
        <v>43</v>
      </c>
      <c r="B86" s="442"/>
      <c r="C86" s="443"/>
      <c r="D86" s="94">
        <f>SUM(D79,D82)</f>
        <v>52160</v>
      </c>
      <c r="E86" s="94">
        <f>SUM(E79,E82)</f>
        <v>61005</v>
      </c>
    </row>
    <row r="87" spans="1:5" s="50" customFormat="1" ht="15.75">
      <c r="A87" s="86" t="s">
        <v>199</v>
      </c>
      <c r="B87" s="77">
        <v>852</v>
      </c>
      <c r="C87" s="87"/>
      <c r="D87" s="88"/>
      <c r="E87" s="88"/>
    </row>
    <row r="88" spans="1:5" s="50" customFormat="1" ht="15.75">
      <c r="A88" s="90"/>
      <c r="B88" s="78" t="s">
        <v>88</v>
      </c>
      <c r="C88" s="87"/>
      <c r="D88" s="88"/>
      <c r="E88" s="88"/>
    </row>
    <row r="89" spans="1:5" s="44" customFormat="1" ht="15.75">
      <c r="A89" s="86"/>
      <c r="B89" s="78">
        <v>85228</v>
      </c>
      <c r="C89" s="444" t="s">
        <v>89</v>
      </c>
      <c r="D89" s="92">
        <v>6300</v>
      </c>
      <c r="E89" s="92">
        <v>8000</v>
      </c>
    </row>
    <row r="90" spans="1:5" s="7" customFormat="1" ht="30">
      <c r="A90" s="90"/>
      <c r="B90" s="80" t="s">
        <v>40</v>
      </c>
      <c r="C90" s="445"/>
      <c r="D90" s="93"/>
      <c r="E90" s="93"/>
    </row>
    <row r="91" spans="1:5" s="44" customFormat="1" ht="15.75">
      <c r="A91" s="441" t="s">
        <v>64</v>
      </c>
      <c r="B91" s="442"/>
      <c r="C91" s="443"/>
      <c r="D91" s="94">
        <f>SUM(D89)</f>
        <v>6300</v>
      </c>
      <c r="E91" s="94">
        <f>SUM(E89)</f>
        <v>8000</v>
      </c>
    </row>
    <row r="92" spans="1:5" s="50" customFormat="1" ht="15.75">
      <c r="A92" s="86" t="s">
        <v>200</v>
      </c>
      <c r="B92" s="77">
        <v>854</v>
      </c>
      <c r="C92" s="87"/>
      <c r="D92" s="88"/>
      <c r="E92" s="88"/>
    </row>
    <row r="93" spans="1:5" s="50" customFormat="1" ht="15.75">
      <c r="A93" s="90"/>
      <c r="B93" s="78" t="s">
        <v>113</v>
      </c>
      <c r="C93" s="87"/>
      <c r="D93" s="88"/>
      <c r="E93" s="88"/>
    </row>
    <row r="94" spans="1:5" s="44" customFormat="1" ht="15.75">
      <c r="A94" s="86"/>
      <c r="B94" s="78">
        <v>85401</v>
      </c>
      <c r="C94" s="446" t="s">
        <v>115</v>
      </c>
      <c r="D94" s="92">
        <v>48000</v>
      </c>
      <c r="E94" s="92">
        <v>48000</v>
      </c>
    </row>
    <row r="95" spans="1:5" s="7" customFormat="1" ht="15.75">
      <c r="A95" s="90"/>
      <c r="B95" s="80" t="s">
        <v>114</v>
      </c>
      <c r="C95" s="446"/>
      <c r="D95" s="93"/>
      <c r="E95" s="93"/>
    </row>
    <row r="96" spans="1:5" s="44" customFormat="1" ht="24.75" customHeight="1">
      <c r="A96" s="441" t="s">
        <v>117</v>
      </c>
      <c r="B96" s="442"/>
      <c r="C96" s="443"/>
      <c r="D96" s="94">
        <f>SUM(D94)</f>
        <v>48000</v>
      </c>
      <c r="E96" s="94">
        <f>SUM(E94)</f>
        <v>48000</v>
      </c>
    </row>
    <row r="97" spans="1:5" s="44" customFormat="1" ht="30" customHeight="1">
      <c r="A97" s="447" t="s">
        <v>226</v>
      </c>
      <c r="B97" s="448"/>
      <c r="C97" s="449"/>
      <c r="D97" s="94">
        <f>SUM(D100,D102,D104)</f>
        <v>5155740</v>
      </c>
      <c r="E97" s="94">
        <f>SUM(E100,E102,E104)</f>
        <v>5407236</v>
      </c>
    </row>
    <row r="98" spans="1:5" s="50" customFormat="1" ht="15.75">
      <c r="A98" s="86" t="s">
        <v>15</v>
      </c>
      <c r="B98" s="98">
        <v>758</v>
      </c>
      <c r="C98" s="79"/>
      <c r="D98" s="104"/>
      <c r="E98" s="88"/>
    </row>
    <row r="99" spans="1:5" s="50" customFormat="1" ht="15.75">
      <c r="A99" s="90"/>
      <c r="B99" s="98" t="s">
        <v>85</v>
      </c>
      <c r="C99" s="79"/>
      <c r="D99" s="104"/>
      <c r="E99" s="88"/>
    </row>
    <row r="100" spans="1:5" s="44" customFormat="1" ht="15.75">
      <c r="A100" s="86"/>
      <c r="B100" s="98">
        <v>75801</v>
      </c>
      <c r="C100" s="444" t="s">
        <v>191</v>
      </c>
      <c r="D100" s="105">
        <v>2987993</v>
      </c>
      <c r="E100" s="92">
        <v>3119265</v>
      </c>
    </row>
    <row r="101" spans="1:5" s="7" customFormat="1" ht="30">
      <c r="A101" s="90"/>
      <c r="B101" s="85" t="s">
        <v>188</v>
      </c>
      <c r="C101" s="444"/>
      <c r="D101" s="106"/>
      <c r="E101" s="93"/>
    </row>
    <row r="102" spans="1:5" s="44" customFormat="1" ht="15.75">
      <c r="A102" s="86"/>
      <c r="B102" s="98">
        <v>75807</v>
      </c>
      <c r="C102" s="444" t="s">
        <v>191</v>
      </c>
      <c r="D102" s="105">
        <v>1931403</v>
      </c>
      <c r="E102" s="92">
        <v>2211681</v>
      </c>
    </row>
    <row r="103" spans="1:5" s="7" customFormat="1" ht="15.75">
      <c r="A103" s="90"/>
      <c r="B103" s="85" t="s">
        <v>170</v>
      </c>
      <c r="C103" s="444"/>
      <c r="D103" s="106"/>
      <c r="E103" s="93"/>
    </row>
    <row r="104" spans="1:5" s="7" customFormat="1" ht="15.75">
      <c r="A104" s="90"/>
      <c r="B104" s="102">
        <v>75831</v>
      </c>
      <c r="C104" s="95"/>
      <c r="D104" s="92">
        <v>236344</v>
      </c>
      <c r="E104" s="92">
        <v>76290</v>
      </c>
    </row>
    <row r="105" spans="1:5" s="44" customFormat="1" ht="15.75">
      <c r="A105" s="86"/>
      <c r="B105" s="103" t="s">
        <v>171</v>
      </c>
      <c r="C105" s="96" t="s">
        <v>86</v>
      </c>
      <c r="D105" s="105"/>
      <c r="E105" s="93"/>
    </row>
    <row r="106" spans="1:5" s="44" customFormat="1" ht="22.5" customHeight="1">
      <c r="A106" s="441" t="s">
        <v>118</v>
      </c>
      <c r="B106" s="450"/>
      <c r="C106" s="451"/>
      <c r="D106" s="94">
        <f>SUM(D100,D102,D104)</f>
        <v>5155740</v>
      </c>
      <c r="E106" s="94">
        <f>SUM(E100,E102,E104)</f>
        <v>5407236</v>
      </c>
    </row>
    <row r="107" spans="1:5" s="44" customFormat="1" ht="29.25" customHeight="1">
      <c r="A107" s="447" t="s">
        <v>256</v>
      </c>
      <c r="B107" s="448"/>
      <c r="C107" s="449"/>
      <c r="D107" s="94">
        <f>SUM(D112,D119,D128)</f>
        <v>1324601</v>
      </c>
      <c r="E107" s="94">
        <f>SUM(E112,E119,E128)</f>
        <v>1747551</v>
      </c>
    </row>
    <row r="108" spans="1:5" s="7" customFormat="1" ht="15.75">
      <c r="A108" s="86" t="s">
        <v>15</v>
      </c>
      <c r="B108" s="98">
        <v>750</v>
      </c>
      <c r="C108" s="95"/>
      <c r="D108" s="93"/>
      <c r="E108" s="93"/>
    </row>
    <row r="109" spans="1:5" s="7" customFormat="1" ht="15.75">
      <c r="A109" s="90"/>
      <c r="B109" s="98" t="s">
        <v>66</v>
      </c>
      <c r="C109" s="95"/>
      <c r="D109" s="93"/>
      <c r="E109" s="93"/>
    </row>
    <row r="110" spans="1:5" s="7" customFormat="1" ht="15.75">
      <c r="A110" s="90"/>
      <c r="B110" s="98">
        <v>75011</v>
      </c>
      <c r="C110" s="444" t="s">
        <v>80</v>
      </c>
      <c r="D110" s="92">
        <v>38840</v>
      </c>
      <c r="E110" s="92">
        <v>39510</v>
      </c>
    </row>
    <row r="111" spans="1:5" s="7" customFormat="1" ht="29.25" customHeight="1">
      <c r="A111" s="90"/>
      <c r="B111" s="85" t="s">
        <v>218</v>
      </c>
      <c r="C111" s="444"/>
      <c r="D111" s="93"/>
      <c r="E111" s="93"/>
    </row>
    <row r="112" spans="1:5" s="52" customFormat="1" ht="15.75">
      <c r="A112" s="441" t="s">
        <v>67</v>
      </c>
      <c r="B112" s="442"/>
      <c r="C112" s="443"/>
      <c r="D112" s="94">
        <f>SUM(D110)</f>
        <v>38840</v>
      </c>
      <c r="E112" s="94">
        <f>SUM(E110)</f>
        <v>39510</v>
      </c>
    </row>
    <row r="113" spans="1:5" s="50" customFormat="1" ht="15.75">
      <c r="A113" s="86" t="s">
        <v>16</v>
      </c>
      <c r="B113" s="77">
        <v>751</v>
      </c>
      <c r="C113" s="87"/>
      <c r="D113" s="88"/>
      <c r="E113" s="88"/>
    </row>
    <row r="114" spans="1:5" s="50" customFormat="1" ht="41.25" customHeight="1">
      <c r="A114" s="90"/>
      <c r="B114" s="78" t="s">
        <v>81</v>
      </c>
      <c r="C114" s="87"/>
      <c r="D114" s="88"/>
      <c r="E114" s="88"/>
    </row>
    <row r="115" spans="1:5" s="7" customFormat="1" ht="15.75">
      <c r="A115" s="90"/>
      <c r="B115" s="78">
        <v>75101</v>
      </c>
      <c r="C115" s="446" t="s">
        <v>254</v>
      </c>
      <c r="D115" s="92">
        <v>1025</v>
      </c>
      <c r="E115" s="92">
        <v>1020</v>
      </c>
    </row>
    <row r="116" spans="1:5" s="7" customFormat="1" ht="30">
      <c r="A116" s="90"/>
      <c r="B116" s="79" t="s">
        <v>82</v>
      </c>
      <c r="C116" s="446"/>
      <c r="D116" s="93"/>
      <c r="E116" s="93"/>
    </row>
    <row r="117" spans="1:5" s="7" customFormat="1" ht="15.75">
      <c r="A117" s="90"/>
      <c r="B117" s="78">
        <v>75109</v>
      </c>
      <c r="C117" s="446" t="s">
        <v>254</v>
      </c>
      <c r="D117" s="92">
        <v>1025</v>
      </c>
      <c r="E117" s="92">
        <v>4249</v>
      </c>
    </row>
    <row r="118" spans="1:5" s="7" customFormat="1" ht="60" customHeight="1">
      <c r="A118" s="90"/>
      <c r="B118" s="80" t="s">
        <v>415</v>
      </c>
      <c r="C118" s="446"/>
      <c r="D118" s="93"/>
      <c r="E118" s="93"/>
    </row>
    <row r="119" spans="1:5" s="44" customFormat="1" ht="18.75" customHeight="1">
      <c r="A119" s="441" t="s">
        <v>87</v>
      </c>
      <c r="B119" s="442"/>
      <c r="C119" s="443"/>
      <c r="D119" s="94">
        <f>SUM(D115)</f>
        <v>1025</v>
      </c>
      <c r="E119" s="94">
        <f>SUM(E115,E117)</f>
        <v>5269</v>
      </c>
    </row>
    <row r="120" spans="1:5" s="50" customFormat="1" ht="12.75" customHeight="1">
      <c r="A120" s="86" t="s">
        <v>17</v>
      </c>
      <c r="B120" s="77">
        <v>852</v>
      </c>
      <c r="C120" s="87"/>
      <c r="D120" s="88"/>
      <c r="E120" s="88"/>
    </row>
    <row r="121" spans="1:5" s="50" customFormat="1" ht="15.75">
      <c r="A121" s="90"/>
      <c r="B121" s="78" t="s">
        <v>88</v>
      </c>
      <c r="C121" s="87"/>
      <c r="D121" s="88"/>
      <c r="E121" s="88"/>
    </row>
    <row r="122" spans="1:5" s="44" customFormat="1" ht="19.5" customHeight="1">
      <c r="A122" s="86"/>
      <c r="B122" s="78">
        <v>85212</v>
      </c>
      <c r="C122" s="446" t="s">
        <v>235</v>
      </c>
      <c r="D122" s="92">
        <v>1225390</v>
      </c>
      <c r="E122" s="92">
        <v>1646122</v>
      </c>
    </row>
    <row r="123" spans="1:5" s="7" customFormat="1" ht="42.75" customHeight="1">
      <c r="A123" s="90"/>
      <c r="B123" s="79" t="s">
        <v>417</v>
      </c>
      <c r="C123" s="446"/>
      <c r="D123" s="93"/>
      <c r="E123" s="93"/>
    </row>
    <row r="124" spans="1:5" s="44" customFormat="1" ht="45" customHeight="1">
      <c r="A124" s="86"/>
      <c r="B124" s="78">
        <v>85213</v>
      </c>
      <c r="C124" s="446" t="s">
        <v>235</v>
      </c>
      <c r="D124" s="92">
        <v>7000</v>
      </c>
      <c r="E124" s="92">
        <v>11900</v>
      </c>
    </row>
    <row r="125" spans="1:5" s="7" customFormat="1" ht="49.5" customHeight="1">
      <c r="A125" s="90"/>
      <c r="B125" s="79" t="s">
        <v>257</v>
      </c>
      <c r="C125" s="446"/>
      <c r="D125" s="93"/>
      <c r="E125" s="93"/>
    </row>
    <row r="126" spans="1:5" s="44" customFormat="1" ht="15.75">
      <c r="A126" s="86"/>
      <c r="B126" s="78">
        <v>85214</v>
      </c>
      <c r="C126" s="446" t="s">
        <v>254</v>
      </c>
      <c r="D126" s="92">
        <v>52346</v>
      </c>
      <c r="E126" s="92">
        <v>44750</v>
      </c>
    </row>
    <row r="127" spans="1:5" s="7" customFormat="1" ht="30">
      <c r="A127" s="90"/>
      <c r="B127" s="79" t="s">
        <v>418</v>
      </c>
      <c r="C127" s="446"/>
      <c r="D127" s="93"/>
      <c r="E127" s="93"/>
    </row>
    <row r="128" spans="1:5" s="44" customFormat="1" ht="24.75" customHeight="1">
      <c r="A128" s="441" t="s">
        <v>64</v>
      </c>
      <c r="B128" s="442"/>
      <c r="C128" s="443"/>
      <c r="D128" s="94">
        <f>SUM(D122,D124,D126)</f>
        <v>1284736</v>
      </c>
      <c r="E128" s="94">
        <f>SUM(E122,E124,E126)</f>
        <v>1702772</v>
      </c>
    </row>
    <row r="129" spans="1:5" s="44" customFormat="1" ht="18.75" customHeight="1">
      <c r="A129" s="447" t="s">
        <v>227</v>
      </c>
      <c r="B129" s="448"/>
      <c r="C129" s="449"/>
      <c r="D129" s="94">
        <f>SUM(D137,D139)</f>
        <v>192000</v>
      </c>
      <c r="E129" s="94">
        <f>SUM(E134,E143)</f>
        <v>273680</v>
      </c>
    </row>
    <row r="130" spans="1:5" s="50" customFormat="1" ht="18" customHeight="1">
      <c r="A130" s="86">
        <v>1</v>
      </c>
      <c r="B130" s="78">
        <v>600</v>
      </c>
      <c r="C130" s="87"/>
      <c r="D130" s="88"/>
      <c r="E130" s="88"/>
    </row>
    <row r="131" spans="1:5" s="50" customFormat="1" ht="15.75">
      <c r="A131" s="90"/>
      <c r="B131" s="78" t="s">
        <v>133</v>
      </c>
      <c r="C131" s="87"/>
      <c r="D131" s="88"/>
      <c r="E131" s="88"/>
    </row>
    <row r="132" spans="1:5" s="44" customFormat="1" ht="15.75">
      <c r="A132" s="86"/>
      <c r="B132" s="78">
        <v>60016</v>
      </c>
      <c r="C132" s="91"/>
      <c r="D132" s="92"/>
      <c r="E132" s="92"/>
    </row>
    <row r="133" spans="1:5" s="7" customFormat="1" ht="46.5" customHeight="1">
      <c r="A133" s="90"/>
      <c r="B133" s="79" t="s">
        <v>136</v>
      </c>
      <c r="C133" s="91" t="s">
        <v>428</v>
      </c>
      <c r="D133" s="93"/>
      <c r="E133" s="92">
        <v>76039</v>
      </c>
    </row>
    <row r="134" spans="1:5" s="44" customFormat="1" ht="21.75" customHeight="1">
      <c r="A134" s="441" t="s">
        <v>296</v>
      </c>
      <c r="B134" s="442"/>
      <c r="C134" s="443"/>
      <c r="D134" s="94">
        <f>SUM(D132)</f>
        <v>0</v>
      </c>
      <c r="E134" s="94">
        <f>SUM(E132,E133)</f>
        <v>76039</v>
      </c>
    </row>
    <row r="135" spans="1:5" s="50" customFormat="1" ht="18" customHeight="1">
      <c r="A135" s="86" t="s">
        <v>16</v>
      </c>
      <c r="B135" s="78">
        <v>852</v>
      </c>
      <c r="C135" s="87"/>
      <c r="D135" s="88"/>
      <c r="E135" s="88"/>
    </row>
    <row r="136" spans="1:5" s="50" customFormat="1" ht="15.75">
      <c r="A136" s="90"/>
      <c r="B136" s="78" t="s">
        <v>88</v>
      </c>
      <c r="C136" s="87"/>
      <c r="D136" s="88"/>
      <c r="E136" s="88"/>
    </row>
    <row r="137" spans="1:5" s="44" customFormat="1" ht="15.75">
      <c r="A137" s="86"/>
      <c r="B137" s="78">
        <v>85214</v>
      </c>
      <c r="C137" s="446" t="s">
        <v>253</v>
      </c>
      <c r="D137" s="92">
        <v>100200</v>
      </c>
      <c r="E137" s="92">
        <v>69038</v>
      </c>
    </row>
    <row r="138" spans="1:5" s="7" customFormat="1" ht="30">
      <c r="A138" s="90"/>
      <c r="B138" s="79" t="s">
        <v>418</v>
      </c>
      <c r="C138" s="446"/>
      <c r="D138" s="93"/>
      <c r="E138" s="93"/>
    </row>
    <row r="139" spans="1:5" s="44" customFormat="1" ht="15.75" customHeight="1">
      <c r="A139" s="86"/>
      <c r="B139" s="78">
        <v>85219</v>
      </c>
      <c r="C139" s="446" t="s">
        <v>253</v>
      </c>
      <c r="D139" s="92">
        <v>91800</v>
      </c>
      <c r="E139" s="92">
        <v>93264</v>
      </c>
    </row>
    <row r="140" spans="1:5" s="7" customFormat="1" ht="26.25" customHeight="1">
      <c r="A140" s="90"/>
      <c r="B140" s="79" t="s">
        <v>39</v>
      </c>
      <c r="C140" s="446"/>
      <c r="D140" s="93"/>
      <c r="E140" s="93"/>
    </row>
    <row r="141" spans="1:5" s="44" customFormat="1" ht="15.75" customHeight="1">
      <c r="A141" s="86"/>
      <c r="B141" s="78">
        <v>85295</v>
      </c>
      <c r="C141" s="446" t="s">
        <v>253</v>
      </c>
      <c r="D141" s="92">
        <v>91800</v>
      </c>
      <c r="E141" s="92">
        <v>35339</v>
      </c>
    </row>
    <row r="142" spans="1:5" s="7" customFormat="1" ht="26.25" customHeight="1">
      <c r="A142" s="90"/>
      <c r="B142" s="79" t="s">
        <v>104</v>
      </c>
      <c r="C142" s="446"/>
      <c r="D142" s="93"/>
      <c r="E142" s="93"/>
    </row>
    <row r="143" spans="1:5" s="44" customFormat="1" ht="16.5" customHeight="1">
      <c r="A143" s="441" t="s">
        <v>64</v>
      </c>
      <c r="B143" s="442"/>
      <c r="C143" s="443"/>
      <c r="D143" s="94">
        <f>SUM(D137,D139)</f>
        <v>192000</v>
      </c>
      <c r="E143" s="94">
        <f>SUM(E137,E139,E141)</f>
        <v>197641</v>
      </c>
    </row>
    <row r="144" spans="1:5" s="44" customFormat="1" ht="15.75" customHeight="1">
      <c r="A144" s="447" t="s">
        <v>228</v>
      </c>
      <c r="B144" s="448"/>
      <c r="C144" s="449"/>
      <c r="D144" s="94">
        <f>SUM(D149,D150,D154,D159,D164)</f>
        <v>130000</v>
      </c>
      <c r="E144" s="94">
        <f>SUM(E149,E154,E159,E164)</f>
        <v>991303</v>
      </c>
    </row>
    <row r="145" spans="1:5" s="50" customFormat="1" ht="18" customHeight="1">
      <c r="A145" s="86">
        <v>1</v>
      </c>
      <c r="B145" s="78">
        <v>600</v>
      </c>
      <c r="C145" s="87"/>
      <c r="D145" s="88"/>
      <c r="E145" s="88"/>
    </row>
    <row r="146" spans="1:5" s="50" customFormat="1" ht="15.75">
      <c r="A146" s="90"/>
      <c r="B146" s="78" t="s">
        <v>133</v>
      </c>
      <c r="C146" s="87"/>
      <c r="D146" s="88"/>
      <c r="E146" s="88"/>
    </row>
    <row r="147" spans="1:5" s="44" customFormat="1" ht="15.75">
      <c r="A147" s="86"/>
      <c r="B147" s="78">
        <v>60016</v>
      </c>
      <c r="C147" s="444" t="s">
        <v>429</v>
      </c>
      <c r="D147" s="92">
        <v>0</v>
      </c>
      <c r="E147" s="92">
        <v>494254</v>
      </c>
    </row>
    <row r="148" spans="1:5" s="7" customFormat="1" ht="46.5" customHeight="1">
      <c r="A148" s="90"/>
      <c r="B148" s="79" t="s">
        <v>136</v>
      </c>
      <c r="C148" s="445"/>
      <c r="D148" s="93"/>
      <c r="E148" s="92"/>
    </row>
    <row r="149" spans="1:5" s="44" customFormat="1" ht="21.75" customHeight="1">
      <c r="A149" s="441" t="s">
        <v>296</v>
      </c>
      <c r="B149" s="442"/>
      <c r="C149" s="443"/>
      <c r="D149" s="94">
        <f>SUM(D147)</f>
        <v>0</v>
      </c>
      <c r="E149" s="94">
        <f>SUM(E147,E148)</f>
        <v>494254</v>
      </c>
    </row>
    <row r="150" spans="1:5" s="50" customFormat="1" ht="18" customHeight="1">
      <c r="A150" s="86">
        <v>2</v>
      </c>
      <c r="B150" s="78">
        <v>801</v>
      </c>
      <c r="C150" s="87"/>
      <c r="D150" s="88"/>
      <c r="E150" s="88"/>
    </row>
    <row r="151" spans="1:5" s="50" customFormat="1" ht="15.75">
      <c r="A151" s="90"/>
      <c r="B151" s="78" t="s">
        <v>112</v>
      </c>
      <c r="C151" s="87"/>
      <c r="D151" s="88"/>
      <c r="E151" s="88"/>
    </row>
    <row r="152" spans="1:5" s="44" customFormat="1" ht="15.75">
      <c r="A152" s="86"/>
      <c r="B152" s="78">
        <v>80101</v>
      </c>
      <c r="C152" s="446" t="s">
        <v>421</v>
      </c>
      <c r="D152" s="92">
        <v>0</v>
      </c>
      <c r="E152" s="92">
        <v>366346</v>
      </c>
    </row>
    <row r="153" spans="1:5" s="7" customFormat="1" ht="57.75" customHeight="1">
      <c r="A153" s="90"/>
      <c r="B153" s="79" t="s">
        <v>42</v>
      </c>
      <c r="C153" s="446"/>
      <c r="D153" s="93"/>
      <c r="E153" s="93"/>
    </row>
    <row r="154" spans="1:5" s="44" customFormat="1" ht="15.75">
      <c r="A154" s="441" t="s">
        <v>43</v>
      </c>
      <c r="B154" s="442"/>
      <c r="C154" s="443"/>
      <c r="D154" s="94">
        <f>SUM(D152)</f>
        <v>0</v>
      </c>
      <c r="E154" s="94">
        <f>SUM(E152)</f>
        <v>366346</v>
      </c>
    </row>
    <row r="155" spans="1:5" s="50" customFormat="1" ht="15.75">
      <c r="A155" s="86">
        <v>3</v>
      </c>
      <c r="B155" s="77">
        <v>853</v>
      </c>
      <c r="C155" s="87"/>
      <c r="D155" s="88"/>
      <c r="E155" s="88"/>
    </row>
    <row r="156" spans="1:5" s="50" customFormat="1" ht="28.5">
      <c r="A156" s="90"/>
      <c r="B156" s="78" t="s">
        <v>90</v>
      </c>
      <c r="C156" s="87"/>
      <c r="D156" s="88"/>
      <c r="E156" s="88"/>
    </row>
    <row r="157" spans="1:5" s="44" customFormat="1" ht="15.75" customHeight="1">
      <c r="A157" s="86"/>
      <c r="B157" s="78">
        <v>85333</v>
      </c>
      <c r="C157" s="444" t="s">
        <v>197</v>
      </c>
      <c r="D157" s="92">
        <v>50000</v>
      </c>
      <c r="E157" s="92">
        <v>50000</v>
      </c>
    </row>
    <row r="158" spans="1:5" s="7" customFormat="1" ht="15.75">
      <c r="A158" s="90"/>
      <c r="B158" s="80" t="s">
        <v>91</v>
      </c>
      <c r="C158" s="445"/>
      <c r="D158" s="93"/>
      <c r="E158" s="93"/>
    </row>
    <row r="159" spans="1:5" s="44" customFormat="1" ht="15.75" customHeight="1">
      <c r="A159" s="441" t="s">
        <v>41</v>
      </c>
      <c r="B159" s="442"/>
      <c r="C159" s="443"/>
      <c r="D159" s="94">
        <f>SUM(D157)</f>
        <v>50000</v>
      </c>
      <c r="E159" s="94">
        <f>SUM(E157)</f>
        <v>50000</v>
      </c>
    </row>
    <row r="160" spans="1:5" s="50" customFormat="1" ht="18" customHeight="1">
      <c r="A160" s="86">
        <v>4</v>
      </c>
      <c r="B160" s="78">
        <v>900</v>
      </c>
      <c r="C160" s="87"/>
      <c r="D160" s="88"/>
      <c r="E160" s="88"/>
    </row>
    <row r="161" spans="1:5" s="50" customFormat="1" ht="15.75">
      <c r="A161" s="90"/>
      <c r="B161" s="78" t="s">
        <v>157</v>
      </c>
      <c r="C161" s="87"/>
      <c r="D161" s="88"/>
      <c r="E161" s="88"/>
    </row>
    <row r="162" spans="1:5" s="44" customFormat="1" ht="15.75">
      <c r="A162" s="86"/>
      <c r="B162" s="78">
        <v>90001</v>
      </c>
      <c r="C162" s="446" t="s">
        <v>252</v>
      </c>
      <c r="D162" s="92">
        <v>80000</v>
      </c>
      <c r="E162" s="92">
        <v>80703</v>
      </c>
    </row>
    <row r="163" spans="1:5" s="7" customFormat="1" ht="34.5" customHeight="1">
      <c r="A163" s="90"/>
      <c r="B163" s="79" t="s">
        <v>44</v>
      </c>
      <c r="C163" s="446"/>
      <c r="D163" s="93"/>
      <c r="E163" s="93"/>
    </row>
    <row r="164" spans="1:5" s="44" customFormat="1" ht="15.75">
      <c r="A164" s="441" t="s">
        <v>231</v>
      </c>
      <c r="B164" s="442"/>
      <c r="C164" s="443"/>
      <c r="D164" s="94">
        <f>SUM(D162)</f>
        <v>80000</v>
      </c>
      <c r="E164" s="94">
        <f>SUM(E162)</f>
        <v>80703</v>
      </c>
    </row>
    <row r="165" spans="1:5" s="57" customFormat="1" ht="18.75">
      <c r="A165" s="471" t="s">
        <v>328</v>
      </c>
      <c r="B165" s="472"/>
      <c r="C165" s="473"/>
      <c r="D165" s="94">
        <f>SUM(D20,D97,D107,D129,D144)</f>
        <v>8764748</v>
      </c>
      <c r="E165" s="94">
        <f>SUM(E20,E97,E107,E129,E144)</f>
        <v>10567461</v>
      </c>
    </row>
    <row r="166" ht="15.75">
      <c r="B166" s="76"/>
    </row>
    <row r="167" ht="15.75">
      <c r="B167" s="76"/>
    </row>
    <row r="168" ht="15.75">
      <c r="B168" s="76"/>
    </row>
  </sheetData>
  <mergeCells count="65">
    <mergeCell ref="A149:C149"/>
    <mergeCell ref="C152:C153"/>
    <mergeCell ref="A154:C154"/>
    <mergeCell ref="C157:C158"/>
    <mergeCell ref="A159:C159"/>
    <mergeCell ref="A165:C165"/>
    <mergeCell ref="A164:C164"/>
    <mergeCell ref="C162:C163"/>
    <mergeCell ref="C124:C125"/>
    <mergeCell ref="C110:C111"/>
    <mergeCell ref="C115:C116"/>
    <mergeCell ref="C126:C127"/>
    <mergeCell ref="C117:C118"/>
    <mergeCell ref="A19:C19"/>
    <mergeCell ref="C32:C33"/>
    <mergeCell ref="A42:C42"/>
    <mergeCell ref="C37:C38"/>
    <mergeCell ref="A20:C20"/>
    <mergeCell ref="C26:C27"/>
    <mergeCell ref="A28:C28"/>
    <mergeCell ref="C34:C35"/>
    <mergeCell ref="A6:E6"/>
    <mergeCell ref="B32:B34"/>
    <mergeCell ref="E7:E8"/>
    <mergeCell ref="A7:A8"/>
    <mergeCell ref="B7:B8"/>
    <mergeCell ref="C7:C8"/>
    <mergeCell ref="D7:D8"/>
    <mergeCell ref="C12:C13"/>
    <mergeCell ref="A14:C14"/>
    <mergeCell ref="C17:C18"/>
    <mergeCell ref="D2:E2"/>
    <mergeCell ref="D3:E3"/>
    <mergeCell ref="D4:E4"/>
    <mergeCell ref="D5:E5"/>
    <mergeCell ref="B46:B47"/>
    <mergeCell ref="A48:C48"/>
    <mergeCell ref="A91:C91"/>
    <mergeCell ref="C79:C81"/>
    <mergeCell ref="C83:C84"/>
    <mergeCell ref="C69:C70"/>
    <mergeCell ref="C67:C68"/>
    <mergeCell ref="A76:C76"/>
    <mergeCell ref="A71:C71"/>
    <mergeCell ref="A86:C86"/>
    <mergeCell ref="A143:C143"/>
    <mergeCell ref="C94:C95"/>
    <mergeCell ref="A129:C129"/>
    <mergeCell ref="C102:C103"/>
    <mergeCell ref="A97:C97"/>
    <mergeCell ref="A107:C107"/>
    <mergeCell ref="A112:C112"/>
    <mergeCell ref="C100:C101"/>
    <mergeCell ref="A119:C119"/>
    <mergeCell ref="A106:C106"/>
    <mergeCell ref="A128:C128"/>
    <mergeCell ref="C89:C90"/>
    <mergeCell ref="A134:C134"/>
    <mergeCell ref="C147:C148"/>
    <mergeCell ref="C141:C142"/>
    <mergeCell ref="A96:C96"/>
    <mergeCell ref="A144:C144"/>
    <mergeCell ref="C122:C123"/>
    <mergeCell ref="C137:C138"/>
    <mergeCell ref="C139:C140"/>
  </mergeCells>
  <printOptions/>
  <pageMargins left="0" right="0" top="0.5905511811023623" bottom="0.7874015748031497" header="0.3937007874015748" footer="0"/>
  <pageSetup horizontalDpi="300" verticalDpi="3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Ziółkowski</dc:creator>
  <cp:keywords/>
  <dc:description/>
  <cp:lastModifiedBy>d_barwicka</cp:lastModifiedBy>
  <cp:lastPrinted>2006-03-23T10:05:06Z</cp:lastPrinted>
  <dcterms:created xsi:type="dcterms:W3CDTF">2000-10-09T19:11:55Z</dcterms:created>
  <dcterms:modified xsi:type="dcterms:W3CDTF">2006-03-23T10:07:41Z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1D3F17E2">
    <vt:lpwstr/>
  </property>
  <property fmtid="{D5CDD505-2E9C-101B-9397-08002B2CF9AE}" pid="21" name="IVID13451200">
    <vt:lpwstr/>
  </property>
  <property fmtid="{D5CDD505-2E9C-101B-9397-08002B2CF9AE}" pid="22" name="IVID121617DE">
    <vt:lpwstr/>
  </property>
  <property fmtid="{D5CDD505-2E9C-101B-9397-08002B2CF9AE}" pid="23" name="IVID13691AF2">
    <vt:lpwstr/>
  </property>
  <property fmtid="{D5CDD505-2E9C-101B-9397-08002B2CF9AE}" pid="24" name="IVID1A3B0AF0">
    <vt:lpwstr/>
  </property>
  <property fmtid="{D5CDD505-2E9C-101B-9397-08002B2CF9AE}" pid="25" name="IVID373F12DB">
    <vt:lpwstr/>
  </property>
  <property fmtid="{D5CDD505-2E9C-101B-9397-08002B2CF9AE}" pid="26" name="IVID274B1CF5">
    <vt:lpwstr/>
  </property>
  <property fmtid="{D5CDD505-2E9C-101B-9397-08002B2CF9AE}" pid="27" name="IVID2B4E17FA">
    <vt:lpwstr/>
  </property>
  <property fmtid="{D5CDD505-2E9C-101B-9397-08002B2CF9AE}" pid="28" name="IVID253D11EF">
    <vt:lpwstr/>
  </property>
  <property fmtid="{D5CDD505-2E9C-101B-9397-08002B2CF9AE}" pid="29" name="IVID102124BA">
    <vt:lpwstr/>
  </property>
  <property fmtid="{D5CDD505-2E9C-101B-9397-08002B2CF9AE}" pid="30" name="IVID3D1509D0">
    <vt:lpwstr/>
  </property>
  <property fmtid="{D5CDD505-2E9C-101B-9397-08002B2CF9AE}" pid="31" name="IVID35641901">
    <vt:lpwstr/>
  </property>
  <property fmtid="{D5CDD505-2E9C-101B-9397-08002B2CF9AE}" pid="32" name="IVID45E1ED9">
    <vt:lpwstr/>
  </property>
  <property fmtid="{D5CDD505-2E9C-101B-9397-08002B2CF9AE}" pid="33" name="IVID324113D1">
    <vt:lpwstr/>
  </property>
  <property fmtid="{D5CDD505-2E9C-101B-9397-08002B2CF9AE}" pid="34" name="IVID1A2D1903">
    <vt:lpwstr/>
  </property>
  <property fmtid="{D5CDD505-2E9C-101B-9397-08002B2CF9AE}" pid="35" name="IVID222F6E42">
    <vt:lpwstr/>
  </property>
  <property fmtid="{D5CDD505-2E9C-101B-9397-08002B2CF9AE}" pid="36" name="IVID137012E9">
    <vt:lpwstr/>
  </property>
  <property fmtid="{D5CDD505-2E9C-101B-9397-08002B2CF9AE}" pid="37" name="IVID17063A1C">
    <vt:lpwstr/>
  </property>
  <property fmtid="{D5CDD505-2E9C-101B-9397-08002B2CF9AE}" pid="38" name="IVID10FD1D6C">
    <vt:lpwstr/>
  </property>
  <property fmtid="{D5CDD505-2E9C-101B-9397-08002B2CF9AE}" pid="39" name="IVIDD310FFB">
    <vt:lpwstr/>
  </property>
  <property fmtid="{D5CDD505-2E9C-101B-9397-08002B2CF9AE}" pid="40" name="IVIDE5716EA">
    <vt:lpwstr/>
  </property>
  <property fmtid="{D5CDD505-2E9C-101B-9397-08002B2CF9AE}" pid="41" name="IVID266907E6">
    <vt:lpwstr/>
  </property>
  <property fmtid="{D5CDD505-2E9C-101B-9397-08002B2CF9AE}" pid="42" name="IVID173E1206">
    <vt:lpwstr/>
  </property>
  <property fmtid="{D5CDD505-2E9C-101B-9397-08002B2CF9AE}" pid="43" name="IVID232310EC">
    <vt:lpwstr/>
  </property>
  <property fmtid="{D5CDD505-2E9C-101B-9397-08002B2CF9AE}" pid="44" name="IVID133D1AE5">
    <vt:lpwstr/>
  </property>
  <property fmtid="{D5CDD505-2E9C-101B-9397-08002B2CF9AE}" pid="45" name="IVIDF6113D9">
    <vt:lpwstr/>
  </property>
  <property fmtid="{D5CDD505-2E9C-101B-9397-08002B2CF9AE}" pid="46" name="IVID307414D1">
    <vt:lpwstr/>
  </property>
  <property fmtid="{D5CDD505-2E9C-101B-9397-08002B2CF9AE}" pid="47" name="IVID344B1400">
    <vt:lpwstr/>
  </property>
  <property fmtid="{D5CDD505-2E9C-101B-9397-08002B2CF9AE}" pid="48" name="IVID135B1DF5">
    <vt:lpwstr/>
  </property>
  <property fmtid="{D5CDD505-2E9C-101B-9397-08002B2CF9AE}" pid="49" name="IVID1A3716D3">
    <vt:lpwstr/>
  </property>
  <property fmtid="{D5CDD505-2E9C-101B-9397-08002B2CF9AE}" pid="50" name="IVIDD1916DB">
    <vt:lpwstr/>
  </property>
  <property fmtid="{D5CDD505-2E9C-101B-9397-08002B2CF9AE}" pid="51" name="IVID11431AF1">
    <vt:lpwstr/>
  </property>
  <property fmtid="{D5CDD505-2E9C-101B-9397-08002B2CF9AE}" pid="52" name="IVID1B2C19F3">
    <vt:lpwstr/>
  </property>
  <property fmtid="{D5CDD505-2E9C-101B-9397-08002B2CF9AE}" pid="53" name="IVIDD5E0FE6">
    <vt:lpwstr/>
  </property>
  <property fmtid="{D5CDD505-2E9C-101B-9397-08002B2CF9AE}" pid="54" name="IVID162D1605">
    <vt:lpwstr/>
  </property>
  <property fmtid="{D5CDD505-2E9C-101B-9397-08002B2CF9AE}" pid="55" name="IVID266F16CF">
    <vt:lpwstr/>
  </property>
  <property fmtid="{D5CDD505-2E9C-101B-9397-08002B2CF9AE}" pid="56" name="IVID2B2C1DF5">
    <vt:lpwstr/>
  </property>
  <property fmtid="{D5CDD505-2E9C-101B-9397-08002B2CF9AE}" pid="57" name="IVIDA2F1202">
    <vt:lpwstr/>
  </property>
  <property fmtid="{D5CDD505-2E9C-101B-9397-08002B2CF9AE}" pid="58" name="IVID65810E2">
    <vt:lpwstr/>
  </property>
  <property fmtid="{D5CDD505-2E9C-101B-9397-08002B2CF9AE}" pid="59" name="IVID2B470BE0">
    <vt:lpwstr/>
  </property>
  <property fmtid="{D5CDD505-2E9C-101B-9397-08002B2CF9AE}" pid="60" name="IVID272F08CF">
    <vt:lpwstr/>
  </property>
  <property fmtid="{D5CDD505-2E9C-101B-9397-08002B2CF9AE}" pid="61" name="IVID1A3517F4">
    <vt:lpwstr/>
  </property>
  <property fmtid="{D5CDD505-2E9C-101B-9397-08002B2CF9AE}" pid="62" name="IVID2B0E1302">
    <vt:lpwstr/>
  </property>
  <property fmtid="{D5CDD505-2E9C-101B-9397-08002B2CF9AE}" pid="63" name="IVID27641707">
    <vt:lpwstr/>
  </property>
  <property fmtid="{D5CDD505-2E9C-101B-9397-08002B2CF9AE}" pid="64" name="IVID193412D2">
    <vt:lpwstr/>
  </property>
  <property fmtid="{D5CDD505-2E9C-101B-9397-08002B2CF9AE}" pid="65" name="IVID304312E4">
    <vt:lpwstr/>
  </property>
  <property fmtid="{D5CDD505-2E9C-101B-9397-08002B2CF9AE}" pid="66" name="IVID1F4C07D1">
    <vt:lpwstr/>
  </property>
  <property fmtid="{D5CDD505-2E9C-101B-9397-08002B2CF9AE}" pid="67" name="IVIDA2712E7">
    <vt:lpwstr/>
  </property>
  <property fmtid="{D5CDD505-2E9C-101B-9397-08002B2CF9AE}" pid="68" name="IVID332613CE">
    <vt:lpwstr/>
  </property>
  <property fmtid="{D5CDD505-2E9C-101B-9397-08002B2CF9AE}" pid="69" name="IVID2F1A12FA">
    <vt:lpwstr/>
  </property>
  <property fmtid="{D5CDD505-2E9C-101B-9397-08002B2CF9AE}" pid="70" name="IVID306310DF">
    <vt:lpwstr/>
  </property>
  <property fmtid="{D5CDD505-2E9C-101B-9397-08002B2CF9AE}" pid="71" name="IVID1D2316E0">
    <vt:lpwstr/>
  </property>
  <property fmtid="{D5CDD505-2E9C-101B-9397-08002B2CF9AE}" pid="72" name="IVID240A1504">
    <vt:lpwstr/>
  </property>
  <property fmtid="{D5CDD505-2E9C-101B-9397-08002B2CF9AE}" pid="73" name="IVID89C16E7F">
    <vt:lpwstr/>
  </property>
  <property fmtid="{D5CDD505-2E9C-101B-9397-08002B2CF9AE}" pid="74" name="IVID332E19D7">
    <vt:lpwstr/>
  </property>
  <property fmtid="{D5CDD505-2E9C-101B-9397-08002B2CF9AE}" pid="75" name="IVID22261800">
    <vt:lpwstr/>
  </property>
  <property fmtid="{D5CDD505-2E9C-101B-9397-08002B2CF9AE}" pid="76" name="IVIDA651509">
    <vt:lpwstr/>
  </property>
  <property fmtid="{D5CDD505-2E9C-101B-9397-08002B2CF9AE}" pid="77" name="IVID3A1412D5">
    <vt:lpwstr/>
  </property>
  <property fmtid="{D5CDD505-2E9C-101B-9397-08002B2CF9AE}" pid="78" name="IVID136B13DA">
    <vt:lpwstr/>
  </property>
  <property fmtid="{D5CDD505-2E9C-101B-9397-08002B2CF9AE}" pid="79" name="IVID8531007">
    <vt:lpwstr/>
  </property>
  <property fmtid="{D5CDD505-2E9C-101B-9397-08002B2CF9AE}" pid="80" name="IVID1F3A13E8">
    <vt:lpwstr/>
  </property>
  <property fmtid="{D5CDD505-2E9C-101B-9397-08002B2CF9AE}" pid="81" name="IVID215109FC">
    <vt:lpwstr/>
  </property>
  <property fmtid="{D5CDD505-2E9C-101B-9397-08002B2CF9AE}" pid="82" name="IVID171C12DF">
    <vt:lpwstr/>
  </property>
  <property fmtid="{D5CDD505-2E9C-101B-9397-08002B2CF9AE}" pid="83" name="IVIDD3318CF">
    <vt:lpwstr/>
  </property>
  <property fmtid="{D5CDD505-2E9C-101B-9397-08002B2CF9AE}" pid="84" name="IVID1D3915FA">
    <vt:lpwstr/>
  </property>
  <property fmtid="{D5CDD505-2E9C-101B-9397-08002B2CF9AE}" pid="85" name="IVID1B2C1B03">
    <vt:lpwstr/>
  </property>
  <property fmtid="{D5CDD505-2E9C-101B-9397-08002B2CF9AE}" pid="86" name="IVID21211CE4">
    <vt:lpwstr/>
  </property>
  <property fmtid="{D5CDD505-2E9C-101B-9397-08002B2CF9AE}" pid="87" name="IVID133B1800">
    <vt:lpwstr/>
  </property>
  <property fmtid="{D5CDD505-2E9C-101B-9397-08002B2CF9AE}" pid="88" name="IVID3C1312F9">
    <vt:lpwstr/>
  </property>
  <property fmtid="{D5CDD505-2E9C-101B-9397-08002B2CF9AE}" pid="89" name="IVID2363170A">
    <vt:lpwstr/>
  </property>
  <property fmtid="{D5CDD505-2E9C-101B-9397-08002B2CF9AE}" pid="90" name="IVID1A3B1808">
    <vt:lpwstr/>
  </property>
  <property fmtid="{D5CDD505-2E9C-101B-9397-08002B2CF9AE}" pid="91" name="IVID386E1102">
    <vt:lpwstr/>
  </property>
  <property fmtid="{D5CDD505-2E9C-101B-9397-08002B2CF9AE}" pid="92" name="IVID21801F05">
    <vt:lpwstr/>
  </property>
  <property fmtid="{D5CDD505-2E9C-101B-9397-08002B2CF9AE}" pid="93" name="IVID19093D7A">
    <vt:lpwstr/>
  </property>
  <property fmtid="{D5CDD505-2E9C-101B-9397-08002B2CF9AE}" pid="94" name="IVID547D9909">
    <vt:lpwstr/>
  </property>
  <property fmtid="{D5CDD505-2E9C-101B-9397-08002B2CF9AE}" pid="95" name="IVID1F2F14D6">
    <vt:lpwstr/>
  </property>
  <property fmtid="{D5CDD505-2E9C-101B-9397-08002B2CF9AE}" pid="96" name="IVID3F5A0FF8">
    <vt:lpwstr/>
  </property>
  <property fmtid="{D5CDD505-2E9C-101B-9397-08002B2CF9AE}" pid="97" name="IVID3E1912DB">
    <vt:lpwstr/>
  </property>
  <property fmtid="{D5CDD505-2E9C-101B-9397-08002B2CF9AE}" pid="98" name="IVID40470DE9">
    <vt:lpwstr/>
  </property>
  <property fmtid="{D5CDD505-2E9C-101B-9397-08002B2CF9AE}" pid="99" name="IVID1EC45E48">
    <vt:lpwstr/>
  </property>
  <property fmtid="{D5CDD505-2E9C-101B-9397-08002B2CF9AE}" pid="100" name="IVID1D5614FC">
    <vt:lpwstr/>
  </property>
  <property fmtid="{D5CDD505-2E9C-101B-9397-08002B2CF9AE}" pid="101" name="IVID3D2819F8">
    <vt:lpwstr/>
  </property>
  <property fmtid="{D5CDD505-2E9C-101B-9397-08002B2CF9AE}" pid="102" name="IVID2A3708F4">
    <vt:lpwstr/>
  </property>
  <property fmtid="{D5CDD505-2E9C-101B-9397-08002B2CF9AE}" pid="103" name="IVID345611E2">
    <vt:lpwstr/>
  </property>
  <property fmtid="{D5CDD505-2E9C-101B-9397-08002B2CF9AE}" pid="104" name="IVID101D13E4">
    <vt:lpwstr/>
  </property>
  <property fmtid="{D5CDD505-2E9C-101B-9397-08002B2CF9AE}" pid="105" name="IVID15210FDD">
    <vt:lpwstr/>
  </property>
  <property fmtid="{D5CDD505-2E9C-101B-9397-08002B2CF9AE}" pid="106" name="IVID3C6F14F5">
    <vt:lpwstr/>
  </property>
  <property fmtid="{D5CDD505-2E9C-101B-9397-08002B2CF9AE}" pid="107" name="IVIDB0458106">
    <vt:lpwstr/>
  </property>
  <property fmtid="{D5CDD505-2E9C-101B-9397-08002B2CF9AE}" pid="108" name="IVID40AA86AE">
    <vt:lpwstr/>
  </property>
  <property fmtid="{D5CDD505-2E9C-101B-9397-08002B2CF9AE}" pid="109" name="IVID365E10E8">
    <vt:lpwstr/>
  </property>
  <property fmtid="{D5CDD505-2E9C-101B-9397-08002B2CF9AE}" pid="110" name="IVID42171BE1">
    <vt:lpwstr/>
  </property>
  <property fmtid="{D5CDD505-2E9C-101B-9397-08002B2CF9AE}" pid="111" name="IVID163C14DC">
    <vt:lpwstr/>
  </property>
  <property fmtid="{D5CDD505-2E9C-101B-9397-08002B2CF9AE}" pid="112" name="IVID306510E7">
    <vt:lpwstr/>
  </property>
  <property fmtid="{D5CDD505-2E9C-101B-9397-08002B2CF9AE}" pid="113" name="IVIDD1F15E8">
    <vt:lpwstr/>
  </property>
  <property fmtid="{D5CDD505-2E9C-101B-9397-08002B2CF9AE}" pid="114" name="IVID296A1B01">
    <vt:lpwstr/>
  </property>
  <property fmtid="{D5CDD505-2E9C-101B-9397-08002B2CF9AE}" pid="115" name="IVIDA1F368F9">
    <vt:lpwstr/>
  </property>
  <property fmtid="{D5CDD505-2E9C-101B-9397-08002B2CF9AE}" pid="116" name="IVID12250E05">
    <vt:lpwstr/>
  </property>
  <property fmtid="{D5CDD505-2E9C-101B-9397-08002B2CF9AE}" pid="117" name="IVID13800FE3">
    <vt:lpwstr/>
  </property>
  <property fmtid="{D5CDD505-2E9C-101B-9397-08002B2CF9AE}" pid="118" name="IVID1F3E1A01">
    <vt:lpwstr/>
  </property>
  <property fmtid="{D5CDD505-2E9C-101B-9397-08002B2CF9AE}" pid="119" name="IVID3F1F13D1">
    <vt:lpwstr/>
  </property>
  <property fmtid="{D5CDD505-2E9C-101B-9397-08002B2CF9AE}" pid="120" name="IVID434718F8">
    <vt:lpwstr/>
  </property>
  <property fmtid="{D5CDD505-2E9C-101B-9397-08002B2CF9AE}" pid="121" name="IVID8350FD2">
    <vt:lpwstr/>
  </property>
  <property fmtid="{D5CDD505-2E9C-101B-9397-08002B2CF9AE}" pid="122" name="IVID3D5013E8">
    <vt:lpwstr/>
  </property>
  <property fmtid="{D5CDD505-2E9C-101B-9397-08002B2CF9AE}" pid="123" name="IVID3A5C15EF">
    <vt:lpwstr/>
  </property>
  <property fmtid="{D5CDD505-2E9C-101B-9397-08002B2CF9AE}" pid="124" name="IVID364A13E9">
    <vt:lpwstr/>
  </property>
  <property fmtid="{D5CDD505-2E9C-101B-9397-08002B2CF9AE}" pid="125" name="IVID41113E3">
    <vt:lpwstr/>
  </property>
  <property fmtid="{D5CDD505-2E9C-101B-9397-08002B2CF9AE}" pid="126" name="IVID223719DE">
    <vt:lpwstr/>
  </property>
  <property fmtid="{D5CDD505-2E9C-101B-9397-08002B2CF9AE}" pid="127" name="IVIDC2914FC">
    <vt:lpwstr/>
  </property>
  <property fmtid="{D5CDD505-2E9C-101B-9397-08002B2CF9AE}" pid="128" name="IVIDF5C12E2">
    <vt:lpwstr/>
  </property>
  <property fmtid="{D5CDD505-2E9C-101B-9397-08002B2CF9AE}" pid="129" name="IVID245812D6">
    <vt:lpwstr/>
  </property>
  <property fmtid="{D5CDD505-2E9C-101B-9397-08002B2CF9AE}" pid="130" name="IVID40471DF4">
    <vt:lpwstr/>
  </property>
  <property fmtid="{D5CDD505-2E9C-101B-9397-08002B2CF9AE}" pid="131" name="IVID1A4912D0">
    <vt:lpwstr/>
  </property>
  <property fmtid="{D5CDD505-2E9C-101B-9397-08002B2CF9AE}" pid="132" name="IVID1A691902">
    <vt:lpwstr/>
  </property>
  <property fmtid="{D5CDD505-2E9C-101B-9397-08002B2CF9AE}" pid="133" name="IVID22268B23">
    <vt:lpwstr/>
  </property>
  <property fmtid="{D5CDD505-2E9C-101B-9397-08002B2CF9AE}" pid="134" name="IVID343314FE">
    <vt:lpwstr/>
  </property>
  <property fmtid="{D5CDD505-2E9C-101B-9397-08002B2CF9AE}" pid="135" name="IVID9671804">
    <vt:lpwstr/>
  </property>
  <property fmtid="{D5CDD505-2E9C-101B-9397-08002B2CF9AE}" pid="136" name="IVID382814E3">
    <vt:lpwstr/>
  </property>
  <property fmtid="{D5CDD505-2E9C-101B-9397-08002B2CF9AE}" pid="137" name="IVID28561105">
    <vt:lpwstr/>
  </property>
</Properties>
</file>