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firstSheet="1" activeTab="7"/>
  </bookViews>
  <sheets>
    <sheet name="11 Fundusz Sołecki podział" sheetId="1" r:id="rId1"/>
    <sheet name="ZAŁ 3_3  " sheetId="2" r:id="rId2"/>
    <sheet name="ZAŁ 10_9" sheetId="3" r:id="rId3"/>
    <sheet name="ZAŁ 5_5" sheetId="4" r:id="rId4"/>
    <sheet name="ZAŁ 11_10" sheetId="5" r:id="rId5"/>
    <sheet name="ZAŁ 4_4" sheetId="6" r:id="rId6"/>
    <sheet name="ZAŁ 6_6" sheetId="7" r:id="rId7"/>
    <sheet name="ZAŁ 9_8" sheetId="8" r:id="rId8"/>
    <sheet name="Arkusz1" sheetId="9" state="hidden" r:id="rId9"/>
  </sheets>
  <definedNames>
    <definedName name="_xlnm.Print_Titles" localSheetId="0">'11 Fundusz Sołecki podział'!$1:$6</definedName>
    <definedName name="_xlnm.Print_Titles" localSheetId="2">'ZAŁ 10_9'!$1:$4</definedName>
    <definedName name="_xlnm.Print_Titles" localSheetId="4">'ZAŁ 11_10'!$4:$8</definedName>
    <definedName name="_xlnm.Print_Titles" localSheetId="1">'ZAŁ 3_3  '!$2:$8</definedName>
    <definedName name="_xlnm.Print_Titles" localSheetId="3">'ZAŁ 5_5'!$5:$9</definedName>
    <definedName name="_xlnm.Print_Titles" localSheetId="7">'ZAŁ 9_8'!$3:$4</definedName>
  </definedNames>
  <calcPr fullCalcOnLoad="1"/>
</workbook>
</file>

<file path=xl/sharedStrings.xml><?xml version="1.0" encoding="utf-8"?>
<sst xmlns="http://schemas.openxmlformats.org/spreadsheetml/2006/main" count="642" uniqueCount="292">
  <si>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</si>
  <si>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</si>
  <si>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</si>
  <si>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</si>
  <si>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</si>
  <si>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</si>
  <si>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</si>
  <si>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</si>
  <si>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</si>
  <si>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</si>
  <si>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</si>
  <si>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</si>
  <si>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</si>
  <si>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</si>
  <si>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</si>
  <si>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</si>
  <si>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</si>
  <si>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</si>
  <si>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</si>
  <si>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</si>
  <si>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</si>
  <si>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</si>
  <si>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</si>
  <si>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</si>
  <si>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</si>
  <si>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</si>
  <si>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</si>
  <si>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</si>
  <si>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</si>
  <si>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</si>
  <si>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</si>
  <si>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</si>
  <si>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</si>
  <si>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</si>
  <si>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</si>
  <si>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</si>
  <si>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</si>
  <si>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</si>
  <si>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</si>
  <si>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</si>
  <si>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</si>
  <si>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</si>
  <si>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</si>
  <si>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</si>
  <si>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</si>
  <si>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</si>
  <si>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</si>
  <si>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</si>
  <si>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</si>
  <si>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</si>
  <si>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Grzybowej Górze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</si>
  <si>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</si>
  <si>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</si>
  <si>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</si>
  <si>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</si>
  <si>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</si>
  <si>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</si>
  <si>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</si>
  <si>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</si>
  <si>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</si>
  <si>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</si>
  <si>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</si>
  <si>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</si>
  <si>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</si>
  <si>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</si>
  <si>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</si>
  <si>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</si>
  <si>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</si>
  <si>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</si>
  <si>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</si>
  <si>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</si>
  <si>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</si>
  <si>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</si>
  <si>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</si>
  <si>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</si>
  <si>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</si>
  <si>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</si>
  <si>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</si>
  <si>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</si>
  <si>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</si>
  <si>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</si>
  <si>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</si>
  <si>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</si>
  <si>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</si>
  <si>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</si>
  <si>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</si>
  <si>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</si>
  <si>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</si>
  <si>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</si>
  <si>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</si>
  <si>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</si>
  <si>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</si>
  <si>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</si>
  <si>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</si>
  <si>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</si>
  <si>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</si>
  <si>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</si>
  <si>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</si>
  <si>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</si>
  <si>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</si>
  <si>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</si>
  <si>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</si>
  <si>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</si>
  <si>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</si>
  <si>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</si>
  <si>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</si>
  <si>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</si>
  <si>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</si>
  <si>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</si>
  <si>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</si>
  <si>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</si>
  <si>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</si>
  <si>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</si>
  <si>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</si>
  <si>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</si>
  <si>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</si>
  <si>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</si>
  <si>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</si>
  <si>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</si>
  <si>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</si>
  <si>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</si>
  <si>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</si>
  <si>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</si>
  <si>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</si>
  <si>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</si>
  <si>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</si>
  <si>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</si>
  <si>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</si>
  <si>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</si>
  <si>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</si>
  <si>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</si>
  <si>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</si>
  <si>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</si>
  <si>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</si>
  <si>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</si>
  <si>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</si>
  <si>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</si>
  <si>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</si>
  <si>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</si>
  <si>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</si>
  <si>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</si>
  <si>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</si>
  <si>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</si>
  <si>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</si>
  <si>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</si>
  <si>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</si>
  <si>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</si>
  <si>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</si>
  <si>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</si>
  <si>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</si>
  <si>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 xml:space="preserve">Rozbudowa drogi gminnej w miejscowości Skarżysko Koscielne, ul. Olszynki </t>
  </si>
  <si>
    <t>Projekt: "Budowa placu rekreacyjnego prz Szkole Podstawowej w Lipowym Polu Skarbowym"</t>
  </si>
  <si>
    <t>Sołectwo: Lipowe Pole Plebańskie</t>
  </si>
  <si>
    <t>Paragraf</t>
  </si>
  <si>
    <t>Dotacja celowa z budżetu na finansowanie lub dofinansowanie zadań w zakresie opieki dzieci i młodzieży -organizowanie zajęć dla dzieci i młodzieży w czasie wolnym od nauki szkolnej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</si>
  <si>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</si>
  <si>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</si>
  <si>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</si>
  <si>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</si>
  <si>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</si>
  <si>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</si>
  <si>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</si>
  <si>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</si>
  <si>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</si>
  <si>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</si>
  <si>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</si>
  <si>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</si>
  <si>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</si>
  <si>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</si>
  <si>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</si>
  <si>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</si>
  <si>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</si>
  <si>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</si>
  <si>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</si>
  <si>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</si>
  <si>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</si>
  <si>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</si>
  <si>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</si>
  <si>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</si>
  <si>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</si>
  <si>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</si>
  <si>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</si>
  <si>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</si>
  <si>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</si>
  <si>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</si>
  <si>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</si>
  <si>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</si>
  <si>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</si>
  <si>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</si>
  <si>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Organizacja imprez integracyjnych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</si>
  <si>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</si>
  <si>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</si>
  <si>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</si>
  <si>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</si>
  <si>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</si>
  <si>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</si>
  <si>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</si>
  <si>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</si>
  <si>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</si>
  <si>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</si>
  <si>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</si>
  <si>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</si>
  <si>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</si>
  <si>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celowe  w 2012 r.</t>
  </si>
  <si>
    <t>Przychody i rozchody budżetu w 2012 r.</t>
  </si>
  <si>
    <t>Zadania inwestycyjne roczne w 2012 r.</t>
  </si>
  <si>
    <t>Dochody i wydatki związane z realizacją zadań realizowanych na podstawie porozumień (umów) między jednostkami samorządu terytorialnego w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</si>
  <si>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</si>
  <si>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</si>
  <si>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Sołectwo/Nazwa zadania</t>
  </si>
  <si>
    <t>Razem Fundusz</t>
  </si>
  <si>
    <t>Szkoła Podstawowa Majków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</si>
  <si>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</si>
  <si>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</si>
  <si>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</si>
  <si>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</si>
  <si>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</si>
  <si>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</si>
  <si>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</si>
  <si>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</si>
  <si>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</si>
  <si>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</si>
  <si>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</si>
  <si>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Wykonanie poręczy przy kładce pieszej na rzece Żarnówka łączącej ulicę Staffa z ulicą Żeromskiego</t>
  </si>
  <si>
    <t>Zakup ścianek informacyjno - wystawienniczych do ekspozycji wystaw i prezentacji organizowanych przez sołectwo</t>
  </si>
  <si>
    <t>Zakup wyposażenia do Szkoły Podstawowej w Majkowie</t>
  </si>
  <si>
    <t>Wykonanie i montaż tablicy upamietniającej pomordowanych przez hitlerowców nauczycieli SP w Majkowie, Zorganizowanie okolicznościowej wystawy i akademi poświęconej pomordowanym.</t>
  </si>
  <si>
    <t>Działania kulturalno - oświatowe dla mieszkańców sołectwa</t>
  </si>
  <si>
    <t>Utrzymanie porządku i czystości w sołectwie</t>
  </si>
  <si>
    <t>Przystosowanie i wyposażenie pomieszczeń miejscowej szkoły dla potrzeb spotkań mieszkańców sołectwa</t>
  </si>
  <si>
    <t>Podniesienie walorów estetycznych miejscowosci poprzez utrzymanie miejsc zieleni i konserwację przystanków autobusowych</t>
  </si>
  <si>
    <t>Przygotowanie miejsca do organizacji spotkań mieszkańców oraz wyposażenie świetlicy</t>
  </si>
  <si>
    <t xml:space="preserve">Brama wjazdowa i wybrukowanie wjazdu do szkoły </t>
  </si>
  <si>
    <t>Tablica pamiatkowa zamordowanych podczas II wojny światowej</t>
  </si>
  <si>
    <t>Zakup wyposażenia do Centrum Kulturalno-Oświatowego i Sportowego</t>
  </si>
  <si>
    <t>Wykoanie przepustu drogowego na drodze gminnej</t>
  </si>
  <si>
    <t>Wykonanie zadaszenia sceny na placu szkolnym</t>
  </si>
  <si>
    <t>Zakup i zamontowanie tablicy informacyjnej z opisem historycznycm miejscowości</t>
  </si>
  <si>
    <t>Zakup sprzętu do organizacji spotkań, zebrań oraz imprez integracyjnych</t>
  </si>
  <si>
    <t>Organizacja aktywnego wypoczynku dla mieszkańców</t>
  </si>
  <si>
    <t>rok budżetowy 2012 (7+8+10+11)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</si>
  <si>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</si>
  <si>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</si>
  <si>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</si>
  <si>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</si>
  <si>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</si>
  <si>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</si>
  <si>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</si>
  <si>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</si>
  <si>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</si>
  <si>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</si>
  <si>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</si>
  <si>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</si>
  <si>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</si>
  <si>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</si>
  <si>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</si>
  <si>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</si>
  <si>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</si>
  <si>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</si>
  <si>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</si>
  <si>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</si>
  <si>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</si>
  <si>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</si>
  <si>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</si>
  <si>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</si>
  <si>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</si>
  <si>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</si>
  <si>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 xml:space="preserve">Rozbudowa drogi gminnej w miejscowości Skarżysko Koscielne, ul. Polna 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</si>
  <si>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</si>
  <si>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</si>
  <si>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</si>
  <si>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</si>
  <si>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</si>
  <si>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</si>
  <si>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</si>
  <si>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Limity wydatków na wieloletnie przedsięwzięcia majątkowe planowane do poniesienia  w  2012 roku</t>
  </si>
  <si>
    <t>Dotacja podmiotowa dla SPZOZ na realizację programu "Zapobieganie chorobom zakaźnym- darmowe szczepienia ochronne u pacjentów SPZOZ powyżej 60 roku życia przeciwko grypie, u dzieci w wieku szkolnym przeciwko meningokokom"</t>
  </si>
  <si>
    <t>Budowa sieci kanalizacji sanitarnej z przykanalikami do granic nieruchomości wraz z przepompowniami ścieków  i zasilaniem elektrycznym przepompowni w miejscowości Skarżysko Kościelne i Grzybowa Góra</t>
  </si>
  <si>
    <t>Budowa sieci kanalizacji sanitarnej z przykanalikami do granic nieruchomości wraz z przepompowniami ścieków  i zasilaniem elektrycznym przepompowni w miejscowości Majków, ul Św. Anny</t>
  </si>
  <si>
    <t>Budowa sieci kanalizacji sanitarnej z przykanalikami do granic nieruchomości  wraz z przepompowniami ścieków  i zasilaniem elektrycznym przepompowni w miejscowości Michałów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</si>
  <si>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</si>
  <si>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</si>
  <si>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</si>
  <si>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</si>
  <si>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na lata 2007-2013</t>
  </si>
  <si>
    <t>Działanie 313,322,323 "Odnowa i rozwój wsi"</t>
  </si>
  <si>
    <t>Projekt: Nad Żarnówką  budowa i przystosowanie infrastruktury na potrzeby agroturystyki w Michałowie, gm. Skarżysko Kościelne Michałów</t>
  </si>
  <si>
    <t>Działanie 321:Podstawowe usługi dla gospodarki i ludności wiejskiej</t>
  </si>
  <si>
    <t>Oś 3 Jakość życia na obszarach wiejskich i różnicowanie gospodarki wiejskiej</t>
  </si>
  <si>
    <t>do Uchwały Nr XVII/.../2012</t>
  </si>
  <si>
    <t>z dnia 28 lutego 2012r.</t>
  </si>
  <si>
    <t>Projekt PROW:"Nad Żarnówką" budowa i przystosowanie infrastruktury na potrzeby agroturystyki w  Michałowie, gm. Skarżysko Kościelne, pow. skarżyski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</si>
</sst>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7"/>
      <name val="Arial CE"/>
      <family val="0"/>
    </font>
    <font>
      <sz val="8"/>
      <color indexed="10"/>
      <name val="Arial CE"/>
      <family val="0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4" xfId="0" applyFont="1" applyBorder="1" applyAlignment="1" quotePrefix="1">
      <alignment/>
    </xf>
    <xf numFmtId="0" fontId="12" fillId="0" borderId="14" xfId="0" applyFont="1" applyBorder="1" applyAlignment="1" quotePrefix="1">
      <alignment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33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top" wrapText="1"/>
    </xf>
    <xf numFmtId="0" fontId="36" fillId="0" borderId="18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33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0" fontId="44" fillId="0" borderId="12" xfId="0" applyNumberFormat="1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15" fillId="0" borderId="22" xfId="0" applyFont="1" applyBorder="1" applyAlignment="1">
      <alignment horizontal="right" vertical="center" wrapText="1"/>
    </xf>
    <xf numFmtId="3" fontId="36" fillId="0" borderId="23" xfId="0" applyNumberFormat="1" applyFont="1" applyBorder="1" applyAlignment="1">
      <alignment horizontal="right" vertical="center" wrapText="1"/>
    </xf>
    <xf numFmtId="0" fontId="34" fillId="0" borderId="24" xfId="0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3" fontId="38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0" fontId="9" fillId="0" borderId="22" xfId="0" applyFont="1" applyBorder="1" applyAlignment="1">
      <alignment/>
    </xf>
    <xf numFmtId="3" fontId="36" fillId="0" borderId="18" xfId="0" applyNumberFormat="1" applyFont="1" applyBorder="1" applyAlignment="1">
      <alignment vertical="top" wrapText="1"/>
    </xf>
    <xf numFmtId="4" fontId="14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/>
    </xf>
    <xf numFmtId="4" fontId="48" fillId="0" borderId="15" xfId="0" applyNumberFormat="1" applyFont="1" applyBorder="1" applyAlignment="1">
      <alignment/>
    </xf>
    <xf numFmtId="3" fontId="4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1" fontId="5" fillId="0" borderId="2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14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39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3" fontId="3" fillId="0" borderId="17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4" fillId="0" borderId="26" xfId="0" applyFont="1" applyBorder="1" applyAlignment="1">
      <alignment horizontal="left" vertical="center"/>
    </xf>
    <xf numFmtId="3" fontId="14" fillId="0" borderId="26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/>
    </xf>
    <xf numFmtId="0" fontId="12" fillId="0" borderId="14" xfId="0" applyFont="1" applyFill="1" applyBorder="1" applyAlignment="1" quotePrefix="1">
      <alignment wrapText="1"/>
    </xf>
    <xf numFmtId="0" fontId="12" fillId="0" borderId="14" xfId="0" applyFont="1" applyFill="1" applyBorder="1" applyAlignment="1">
      <alignment wrapText="1"/>
    </xf>
    <xf numFmtId="0" fontId="9" fillId="0" borderId="14" xfId="0" applyFont="1" applyFill="1" applyBorder="1" applyAlignment="1" quotePrefix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 quotePrefix="1">
      <alignment wrapText="1"/>
    </xf>
    <xf numFmtId="0" fontId="1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12" fillId="0" borderId="15" xfId="0" applyFont="1" applyBorder="1" applyAlignment="1">
      <alignment wrapText="1"/>
    </xf>
    <xf numFmtId="4" fontId="3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21" xfId="0" applyFont="1" applyBorder="1" applyAlignment="1">
      <alignment wrapText="1"/>
    </xf>
    <xf numFmtId="0" fontId="13" fillId="0" borderId="21" xfId="0" applyFont="1" applyBorder="1" applyAlignment="1">
      <alignment/>
    </xf>
    <xf numFmtId="0" fontId="9" fillId="0" borderId="21" xfId="0" applyFont="1" applyFill="1" applyBorder="1" applyAlignment="1">
      <alignment wrapText="1"/>
    </xf>
    <xf numFmtId="0" fontId="12" fillId="0" borderId="21" xfId="0" applyFont="1" applyBorder="1" applyAlignment="1" quotePrefix="1">
      <alignment/>
    </xf>
    <xf numFmtId="0" fontId="12" fillId="0" borderId="21" xfId="0" applyFont="1" applyBorder="1" applyAlignment="1" quotePrefix="1">
      <alignment wrapText="1"/>
    </xf>
    <xf numFmtId="0" fontId="12" fillId="0" borderId="21" xfId="0" applyFont="1" applyBorder="1" applyAlignment="1">
      <alignment wrapText="1"/>
    </xf>
    <xf numFmtId="0" fontId="9" fillId="0" borderId="21" xfId="0" applyFont="1" applyFill="1" applyBorder="1" applyAlignment="1" quotePrefix="1">
      <alignment/>
    </xf>
    <xf numFmtId="0" fontId="9" fillId="0" borderId="21" xfId="0" applyFont="1" applyFill="1" applyBorder="1" applyAlignment="1" quotePrefix="1">
      <alignment wrapText="1"/>
    </xf>
    <xf numFmtId="0" fontId="9" fillId="0" borderId="21" xfId="0" applyFont="1" applyBorder="1" applyAlignment="1" quotePrefix="1">
      <alignment/>
    </xf>
    <xf numFmtId="0" fontId="9" fillId="0" borderId="21" xfId="0" applyFont="1" applyBorder="1" applyAlignment="1" quotePrefix="1">
      <alignment wrapText="1"/>
    </xf>
    <xf numFmtId="0" fontId="9" fillId="0" borderId="21" xfId="0" applyFont="1" applyBorder="1" applyAlignment="1">
      <alignment wrapText="1"/>
    </xf>
    <xf numFmtId="4" fontId="9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8" xfId="0" applyNumberFormat="1" applyFont="1" applyBorder="1" applyAlignment="1">
      <alignment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8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8" fontId="14" fillId="0" borderId="22" xfId="0" applyNumberFormat="1" applyFont="1" applyBorder="1" applyAlignment="1">
      <alignment vertical="center"/>
    </xf>
    <xf numFmtId="168" fontId="14" fillId="0" borderId="1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4" xfId="0" applyNumberFormat="1" applyFont="1" applyBorder="1" applyAlignment="1">
      <alignment horizontal="center" vertical="center"/>
    </xf>
    <xf numFmtId="169" fontId="14" fillId="0" borderId="15" xfId="0" applyNumberFormat="1" applyFont="1" applyBorder="1" applyAlignment="1">
      <alignment horizontal="center" vertical="center"/>
    </xf>
    <xf numFmtId="168" fontId="14" fillId="0" borderId="29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/>
    </xf>
    <xf numFmtId="0" fontId="14" fillId="20" borderId="2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8" fontId="14" fillId="0" borderId="14" xfId="0" applyNumberFormat="1" applyFont="1" applyBorder="1" applyAlignment="1">
      <alignment horizontal="center" vertical="center"/>
    </xf>
    <xf numFmtId="168" fontId="14" fillId="0" borderId="15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4" fontId="46" fillId="0" borderId="12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34" fillId="0" borderId="26" xfId="0" applyFont="1" applyBorder="1" applyAlignment="1">
      <alignment/>
    </xf>
    <xf numFmtId="0" fontId="34" fillId="0" borderId="24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9" fillId="0" borderId="14" xfId="0" applyFont="1" applyBorder="1" applyAlignment="1">
      <alignment horizontal="center" wrapText="1"/>
    </xf>
    <xf numFmtId="0" fontId="13" fillId="0" borderId="21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42" fillId="0" borderId="0" xfId="0" applyFont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3">
      <selection activeCell="E9" sqref="E9"/>
    </sheetView>
  </sheetViews>
  <sheetFormatPr defaultColWidth="9.00390625" defaultRowHeight="12.75"/>
  <cols>
    <col min="1" max="1" width="2.25390625" style="0" customWidth="1"/>
    <col min="2" max="2" width="15.375" style="0" customWidth="1"/>
    <col min="3" max="3" width="13.75390625" style="194" customWidth="1"/>
    <col min="4" max="4" width="7.25390625" style="0" hidden="1" customWidth="1"/>
    <col min="5" max="5" width="7.625" style="194" customWidth="1"/>
    <col min="6" max="6" width="7.00390625" style="194" customWidth="1"/>
    <col min="7" max="7" width="6.875" style="194" customWidth="1"/>
    <col min="8" max="8" width="8.625" style="195" hidden="1" customWidth="1"/>
    <col min="9" max="9" width="7.625" style="194" customWidth="1"/>
    <col min="10" max="10" width="8.00390625" style="194" customWidth="1"/>
    <col min="11" max="12" width="6.875" style="194" customWidth="1"/>
    <col min="13" max="13" width="7.75390625" style="194" customWidth="1"/>
    <col min="14" max="14" width="6.625" style="194" customWidth="1"/>
    <col min="15" max="15" width="6.75390625" style="194" customWidth="1"/>
    <col min="16" max="16" width="8.00390625" style="194" customWidth="1"/>
    <col min="17" max="17" width="7.625" style="194" customWidth="1"/>
    <col min="18" max="18" width="7.125" style="194" customWidth="1"/>
    <col min="19" max="20" width="7.00390625" style="194" customWidth="1"/>
    <col min="21" max="21" width="8.875" style="194" customWidth="1"/>
  </cols>
  <sheetData>
    <row r="1" spans="1:21" ht="29.25" customHeight="1">
      <c r="A1" s="309" t="s">
        <v>180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2:21" ht="15.75" customHeight="1">
      <c r="B2" s="1"/>
      <c r="C2" s="28"/>
      <c r="G2" s="4"/>
      <c r="I2" s="4"/>
      <c r="J2" s="4"/>
      <c r="K2" s="4"/>
      <c r="L2" s="4"/>
      <c r="M2" s="4"/>
      <c r="N2" s="4"/>
      <c r="O2" s="4"/>
      <c r="P2" s="4"/>
      <c r="U2" s="4" t="s">
        <v>78</v>
      </c>
    </row>
    <row r="3" spans="1:21" ht="33" customHeight="1">
      <c r="A3" s="175" t="s">
        <v>88</v>
      </c>
      <c r="B3" s="176" t="s">
        <v>209</v>
      </c>
      <c r="C3" s="177" t="s">
        <v>33</v>
      </c>
      <c r="D3" s="175" t="s">
        <v>57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  <c r="U3" s="177" t="s">
        <v>210</v>
      </c>
    </row>
    <row r="4" spans="1:21" s="18" customFormat="1" ht="12.75" customHeight="1">
      <c r="A4" s="7">
        <v>1</v>
      </c>
      <c r="B4" s="7">
        <v>2</v>
      </c>
      <c r="C4" s="30">
        <v>3</v>
      </c>
      <c r="D4" s="7">
        <v>4</v>
      </c>
      <c r="E4" s="225">
        <v>4</v>
      </c>
      <c r="F4" s="307">
        <v>5</v>
      </c>
      <c r="G4" s="308"/>
      <c r="H4" s="197">
        <v>5</v>
      </c>
      <c r="I4" s="307">
        <v>6</v>
      </c>
      <c r="J4" s="308"/>
      <c r="K4" s="307">
        <v>7</v>
      </c>
      <c r="L4" s="317"/>
      <c r="M4" s="317"/>
      <c r="N4" s="308"/>
      <c r="O4" s="196">
        <v>8</v>
      </c>
      <c r="P4" s="307">
        <v>9</v>
      </c>
      <c r="Q4" s="308"/>
      <c r="R4" s="307">
        <v>10</v>
      </c>
      <c r="S4" s="317"/>
      <c r="T4" s="308"/>
      <c r="U4" s="30">
        <v>10</v>
      </c>
    </row>
    <row r="5" spans="1:21" s="179" customFormat="1" ht="12.75" customHeight="1">
      <c r="A5" s="178"/>
      <c r="B5" s="178"/>
      <c r="C5" s="189"/>
      <c r="D5" s="178"/>
      <c r="E5" s="224">
        <v>60095</v>
      </c>
      <c r="F5" s="310">
        <v>60016</v>
      </c>
      <c r="G5" s="312"/>
      <c r="H5" s="199">
        <v>75412</v>
      </c>
      <c r="I5" s="310">
        <v>80101</v>
      </c>
      <c r="J5" s="312"/>
      <c r="K5" s="310">
        <v>90095</v>
      </c>
      <c r="L5" s="311"/>
      <c r="M5" s="311"/>
      <c r="N5" s="312"/>
      <c r="O5" s="198">
        <v>92109</v>
      </c>
      <c r="P5" s="310">
        <v>92195</v>
      </c>
      <c r="Q5" s="312"/>
      <c r="R5" s="310">
        <v>92695</v>
      </c>
      <c r="S5" s="311"/>
      <c r="T5" s="312"/>
      <c r="U5" s="189"/>
    </row>
    <row r="6" spans="1:21" s="179" customFormat="1" ht="12.75" customHeight="1">
      <c r="A6" s="178"/>
      <c r="B6" s="178"/>
      <c r="C6" s="189"/>
      <c r="D6" s="178"/>
      <c r="E6" s="189">
        <v>4300</v>
      </c>
      <c r="F6" s="189">
        <v>4210</v>
      </c>
      <c r="G6" s="189">
        <v>4300</v>
      </c>
      <c r="H6" s="199"/>
      <c r="I6" s="189">
        <v>4210</v>
      </c>
      <c r="J6" s="189">
        <v>4300</v>
      </c>
      <c r="K6" s="189">
        <v>4110</v>
      </c>
      <c r="L6" s="189">
        <v>4170</v>
      </c>
      <c r="M6" s="189">
        <v>4210</v>
      </c>
      <c r="N6" s="189">
        <v>4300</v>
      </c>
      <c r="O6" s="189">
        <v>4210</v>
      </c>
      <c r="P6" s="189">
        <v>4210</v>
      </c>
      <c r="Q6" s="189">
        <v>4300</v>
      </c>
      <c r="R6" s="189">
        <v>4110</v>
      </c>
      <c r="S6" s="189">
        <v>4170</v>
      </c>
      <c r="T6" s="189">
        <v>4210</v>
      </c>
      <c r="U6" s="189"/>
    </row>
    <row r="7" spans="1:21" s="62" customFormat="1" ht="12.75" customHeight="1">
      <c r="A7" s="59">
        <v>1</v>
      </c>
      <c r="B7" s="186" t="s">
        <v>41</v>
      </c>
      <c r="C7" s="187"/>
      <c r="D7" s="60"/>
      <c r="E7" s="110"/>
      <c r="F7" s="110"/>
      <c r="G7" s="200"/>
      <c r="H7" s="201"/>
      <c r="I7" s="200"/>
      <c r="J7" s="200"/>
      <c r="K7" s="200"/>
      <c r="L7" s="200"/>
      <c r="M7" s="200"/>
      <c r="N7" s="200"/>
      <c r="O7" s="200"/>
      <c r="P7" s="200"/>
      <c r="Q7" s="110"/>
      <c r="R7" s="110"/>
      <c r="S7" s="110"/>
      <c r="T7" s="110"/>
      <c r="U7" s="200"/>
    </row>
    <row r="8" spans="1:21" s="1" customFormat="1" ht="44.25" customHeight="1">
      <c r="A8" s="47"/>
      <c r="B8" s="185" t="s">
        <v>223</v>
      </c>
      <c r="C8" s="190" t="s">
        <v>6</v>
      </c>
      <c r="D8" s="10"/>
      <c r="E8" s="202">
        <v>4115</v>
      </c>
      <c r="F8" s="202"/>
      <c r="G8" s="202"/>
      <c r="H8" s="203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>
        <f aca="true" t="shared" si="0" ref="U8:U13">SUM(E8:T8)</f>
        <v>4115</v>
      </c>
    </row>
    <row r="9" spans="1:21" s="1" customFormat="1" ht="51" customHeight="1">
      <c r="A9" s="47"/>
      <c r="B9" s="185" t="s">
        <v>224</v>
      </c>
      <c r="C9" s="190" t="s">
        <v>211</v>
      </c>
      <c r="D9" s="10"/>
      <c r="E9" s="202"/>
      <c r="F9" s="202"/>
      <c r="G9" s="202"/>
      <c r="H9" s="203"/>
      <c r="I9" s="202">
        <v>3000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>
        <f t="shared" si="0"/>
        <v>3000</v>
      </c>
    </row>
    <row r="10" spans="1:21" s="1" customFormat="1" ht="21.75" customHeight="1">
      <c r="A10" s="47"/>
      <c r="B10" s="185" t="s">
        <v>192</v>
      </c>
      <c r="C10" s="190" t="s">
        <v>6</v>
      </c>
      <c r="D10" s="10"/>
      <c r="E10" s="202"/>
      <c r="F10" s="202"/>
      <c r="G10" s="202"/>
      <c r="H10" s="203"/>
      <c r="I10" s="202"/>
      <c r="J10" s="202"/>
      <c r="K10" s="202"/>
      <c r="L10" s="202"/>
      <c r="M10" s="202">
        <v>3000</v>
      </c>
      <c r="N10" s="202"/>
      <c r="O10" s="202"/>
      <c r="P10" s="202"/>
      <c r="Q10" s="202"/>
      <c r="R10" s="202"/>
      <c r="S10" s="202"/>
      <c r="T10" s="202"/>
      <c r="U10" s="202">
        <f t="shared" si="0"/>
        <v>3000</v>
      </c>
    </row>
    <row r="11" spans="1:21" s="1" customFormat="1" ht="33" customHeight="1">
      <c r="A11" s="47"/>
      <c r="B11" s="185" t="s">
        <v>225</v>
      </c>
      <c r="C11" s="190" t="s">
        <v>211</v>
      </c>
      <c r="D11" s="10"/>
      <c r="E11" s="202"/>
      <c r="F11" s="202"/>
      <c r="G11" s="202"/>
      <c r="H11" s="203"/>
      <c r="I11" s="202">
        <v>9794.5</v>
      </c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>
        <f t="shared" si="0"/>
        <v>9794.5</v>
      </c>
    </row>
    <row r="12" spans="1:21" s="1" customFormat="1" ht="93" customHeight="1">
      <c r="A12" s="47"/>
      <c r="B12" s="185" t="s">
        <v>226</v>
      </c>
      <c r="C12" s="190" t="s">
        <v>211</v>
      </c>
      <c r="D12" s="10"/>
      <c r="E12" s="202"/>
      <c r="F12" s="202"/>
      <c r="G12" s="202"/>
      <c r="H12" s="203"/>
      <c r="I12" s="202"/>
      <c r="J12" s="202">
        <v>4000</v>
      </c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>
        <f t="shared" si="0"/>
        <v>4000</v>
      </c>
    </row>
    <row r="13" spans="1:21" s="62" customFormat="1" ht="12.75" customHeight="1">
      <c r="A13" s="173" t="s">
        <v>35</v>
      </c>
      <c r="B13" s="174"/>
      <c r="C13" s="191"/>
      <c r="D13" s="174"/>
      <c r="E13" s="204">
        <f>SUM(E8)</f>
        <v>4115</v>
      </c>
      <c r="F13" s="204">
        <f>SUM(F8)</f>
        <v>0</v>
      </c>
      <c r="G13" s="204">
        <f>SUM(G8)</f>
        <v>0</v>
      </c>
      <c r="H13" s="205">
        <f>SUM(H8)</f>
        <v>0</v>
      </c>
      <c r="I13" s="204">
        <f>SUM(I9,I11)</f>
        <v>12794.5</v>
      </c>
      <c r="J13" s="204">
        <f>SUM(J12)</f>
        <v>4000</v>
      </c>
      <c r="K13" s="204">
        <f>SUM(K12)</f>
        <v>0</v>
      </c>
      <c r="L13" s="204">
        <f>SUM(L12)</f>
        <v>0</v>
      </c>
      <c r="M13" s="204">
        <f>SUM(M10)</f>
        <v>3000</v>
      </c>
      <c r="N13" s="204">
        <f aca="true" t="shared" si="1" ref="N13:T13">SUM(N8)</f>
        <v>0</v>
      </c>
      <c r="O13" s="204">
        <f t="shared" si="1"/>
        <v>0</v>
      </c>
      <c r="P13" s="204">
        <f t="shared" si="1"/>
        <v>0</v>
      </c>
      <c r="Q13" s="204">
        <f t="shared" si="1"/>
        <v>0</v>
      </c>
      <c r="R13" s="204">
        <f t="shared" si="1"/>
        <v>0</v>
      </c>
      <c r="S13" s="204">
        <f t="shared" si="1"/>
        <v>0</v>
      </c>
      <c r="T13" s="204">
        <f t="shared" si="1"/>
        <v>0</v>
      </c>
      <c r="U13" s="204">
        <f t="shared" si="0"/>
        <v>23909.5</v>
      </c>
    </row>
    <row r="14" spans="1:21" s="62" customFormat="1" ht="31.5" customHeight="1">
      <c r="A14" s="59">
        <v>2</v>
      </c>
      <c r="B14" s="186" t="s">
        <v>184</v>
      </c>
      <c r="C14" s="187"/>
      <c r="D14" s="183"/>
      <c r="E14" s="204"/>
      <c r="F14" s="204"/>
      <c r="G14" s="204"/>
      <c r="H14" s="205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</row>
    <row r="15" spans="1:21" s="1" customFormat="1" ht="17.25" customHeight="1">
      <c r="A15" s="47"/>
      <c r="B15" s="185" t="s">
        <v>215</v>
      </c>
      <c r="C15" s="190" t="s">
        <v>6</v>
      </c>
      <c r="D15" s="182">
        <v>926</v>
      </c>
      <c r="E15" s="202"/>
      <c r="F15" s="202"/>
      <c r="G15" s="202"/>
      <c r="H15" s="203"/>
      <c r="I15" s="202"/>
      <c r="J15" s="202"/>
      <c r="K15" s="202"/>
      <c r="L15" s="202"/>
      <c r="M15" s="202"/>
      <c r="N15" s="202"/>
      <c r="O15" s="202"/>
      <c r="P15" s="202">
        <v>13909.5</v>
      </c>
      <c r="Q15" s="202"/>
      <c r="R15" s="202"/>
      <c r="S15" s="202"/>
      <c r="T15" s="202"/>
      <c r="U15" s="202">
        <f>SUM(E15:T15)</f>
        <v>13909.5</v>
      </c>
    </row>
    <row r="16" spans="1:21" s="1" customFormat="1" ht="32.25" customHeight="1">
      <c r="A16" s="47"/>
      <c r="B16" s="185" t="s">
        <v>227</v>
      </c>
      <c r="C16" s="190" t="s">
        <v>6</v>
      </c>
      <c r="D16" s="182">
        <v>921</v>
      </c>
      <c r="E16" s="202"/>
      <c r="F16" s="202"/>
      <c r="G16" s="202"/>
      <c r="H16" s="203"/>
      <c r="I16" s="202"/>
      <c r="J16" s="202"/>
      <c r="K16" s="202"/>
      <c r="L16" s="202"/>
      <c r="M16" s="202"/>
      <c r="N16" s="202"/>
      <c r="O16" s="202"/>
      <c r="P16" s="202">
        <v>3000</v>
      </c>
      <c r="Q16" s="202">
        <v>7000</v>
      </c>
      <c r="R16" s="202"/>
      <c r="S16" s="202"/>
      <c r="T16" s="202"/>
      <c r="U16" s="202">
        <f>SUM(E16:T16)</f>
        <v>10000</v>
      </c>
    </row>
    <row r="17" spans="1:21" s="62" customFormat="1" ht="15" customHeight="1">
      <c r="A17" s="173" t="s">
        <v>35</v>
      </c>
      <c r="B17" s="174"/>
      <c r="C17" s="191"/>
      <c r="D17" s="174"/>
      <c r="E17" s="204">
        <f aca="true" t="shared" si="2" ref="E17:Q17">SUM(E15:E16)</f>
        <v>0</v>
      </c>
      <c r="F17" s="204">
        <f t="shared" si="2"/>
        <v>0</v>
      </c>
      <c r="G17" s="204">
        <f t="shared" si="2"/>
        <v>0</v>
      </c>
      <c r="H17" s="205">
        <f t="shared" si="2"/>
        <v>0</v>
      </c>
      <c r="I17" s="204">
        <f t="shared" si="2"/>
        <v>0</v>
      </c>
      <c r="J17" s="204">
        <f t="shared" si="2"/>
        <v>0</v>
      </c>
      <c r="K17" s="204">
        <f>SUM(K15:K16)</f>
        <v>0</v>
      </c>
      <c r="L17" s="204">
        <f>SUM(L15:L16)</f>
        <v>0</v>
      </c>
      <c r="M17" s="204">
        <f t="shared" si="2"/>
        <v>0</v>
      </c>
      <c r="N17" s="204">
        <f t="shared" si="2"/>
        <v>0</v>
      </c>
      <c r="O17" s="204">
        <f t="shared" si="2"/>
        <v>0</v>
      </c>
      <c r="P17" s="204">
        <f t="shared" si="2"/>
        <v>16909.5</v>
      </c>
      <c r="Q17" s="204">
        <f t="shared" si="2"/>
        <v>7000</v>
      </c>
      <c r="R17" s="204">
        <f>SUM(R15:R16)</f>
        <v>0</v>
      </c>
      <c r="S17" s="204">
        <f>SUM(S15:S16)</f>
        <v>0</v>
      </c>
      <c r="T17" s="204">
        <f>SUM(T15:T16)</f>
        <v>0</v>
      </c>
      <c r="U17" s="204">
        <f>SUM(E17:T17)</f>
        <v>23909.5</v>
      </c>
    </row>
    <row r="18" spans="1:21" s="62" customFormat="1" ht="32.25" customHeight="1">
      <c r="A18" s="59">
        <v>3</v>
      </c>
      <c r="B18" s="186" t="s">
        <v>186</v>
      </c>
      <c r="C18" s="187"/>
      <c r="D18" s="183"/>
      <c r="E18" s="204"/>
      <c r="F18" s="204"/>
      <c r="G18" s="204"/>
      <c r="H18" s="205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</row>
    <row r="19" spans="1:21" s="62" customFormat="1" ht="21.75" customHeight="1">
      <c r="A19" s="59"/>
      <c r="B19" s="185" t="s">
        <v>228</v>
      </c>
      <c r="C19" s="190" t="s">
        <v>6</v>
      </c>
      <c r="D19" s="183"/>
      <c r="E19" s="204"/>
      <c r="F19" s="204"/>
      <c r="G19" s="204"/>
      <c r="H19" s="205"/>
      <c r="I19" s="204"/>
      <c r="J19" s="204"/>
      <c r="K19" s="206">
        <v>277</v>
      </c>
      <c r="L19" s="206">
        <v>1833</v>
      </c>
      <c r="M19" s="206">
        <v>2799.5</v>
      </c>
      <c r="N19" s="206"/>
      <c r="O19" s="204"/>
      <c r="P19" s="204"/>
      <c r="Q19" s="204"/>
      <c r="R19" s="204"/>
      <c r="S19" s="204"/>
      <c r="T19" s="204"/>
      <c r="U19" s="202">
        <f>SUM(E19:T19)</f>
        <v>4909.5</v>
      </c>
    </row>
    <row r="20" spans="1:21" s="1" customFormat="1" ht="19.5" customHeight="1">
      <c r="A20" s="47"/>
      <c r="B20" s="185" t="s">
        <v>216</v>
      </c>
      <c r="C20" s="190" t="s">
        <v>6</v>
      </c>
      <c r="D20" s="182">
        <v>926</v>
      </c>
      <c r="E20" s="202"/>
      <c r="F20" s="202"/>
      <c r="G20" s="202"/>
      <c r="H20" s="203"/>
      <c r="I20" s="202"/>
      <c r="J20" s="202"/>
      <c r="K20" s="202"/>
      <c r="L20" s="202"/>
      <c r="M20" s="202"/>
      <c r="N20" s="202"/>
      <c r="O20" s="202"/>
      <c r="P20" s="202">
        <v>9000</v>
      </c>
      <c r="Q20" s="202"/>
      <c r="R20" s="202"/>
      <c r="S20" s="202"/>
      <c r="T20" s="202"/>
      <c r="U20" s="202">
        <f>SUM(E20:T20)</f>
        <v>9000</v>
      </c>
    </row>
    <row r="21" spans="1:21" s="1" customFormat="1" ht="23.25" customHeight="1">
      <c r="A21" s="47"/>
      <c r="B21" s="185" t="s">
        <v>188</v>
      </c>
      <c r="C21" s="190" t="s">
        <v>6</v>
      </c>
      <c r="D21" s="182">
        <v>921</v>
      </c>
      <c r="E21" s="202"/>
      <c r="F21" s="202"/>
      <c r="G21" s="202"/>
      <c r="H21" s="203"/>
      <c r="I21" s="202"/>
      <c r="J21" s="202"/>
      <c r="K21" s="202"/>
      <c r="L21" s="202"/>
      <c r="M21" s="202"/>
      <c r="N21" s="202"/>
      <c r="O21" s="202"/>
      <c r="P21" s="202"/>
      <c r="Q21" s="202"/>
      <c r="R21" s="202">
        <v>748</v>
      </c>
      <c r="S21" s="202">
        <v>4952</v>
      </c>
      <c r="T21" s="202">
        <v>4300</v>
      </c>
      <c r="U21" s="202">
        <f>SUM(E21:T21)</f>
        <v>10000</v>
      </c>
    </row>
    <row r="22" spans="1:21" s="62" customFormat="1" ht="15" customHeight="1">
      <c r="A22" s="173" t="s">
        <v>35</v>
      </c>
      <c r="B22" s="174"/>
      <c r="C22" s="191"/>
      <c r="D22" s="174"/>
      <c r="E22" s="204">
        <f aca="true" t="shared" si="3" ref="E22:J22">SUM(E20:E21)</f>
        <v>0</v>
      </c>
      <c r="F22" s="204">
        <f t="shared" si="3"/>
        <v>0</v>
      </c>
      <c r="G22" s="204">
        <f t="shared" si="3"/>
        <v>0</v>
      </c>
      <c r="H22" s="205">
        <f t="shared" si="3"/>
        <v>0</v>
      </c>
      <c r="I22" s="204">
        <f t="shared" si="3"/>
        <v>0</v>
      </c>
      <c r="J22" s="204">
        <f t="shared" si="3"/>
        <v>0</v>
      </c>
      <c r="K22" s="204">
        <f>SUM(K19)</f>
        <v>277</v>
      </c>
      <c r="L22" s="204">
        <f>SUM(L19)</f>
        <v>1833</v>
      </c>
      <c r="M22" s="204">
        <f>SUM(M19)</f>
        <v>2799.5</v>
      </c>
      <c r="N22" s="204">
        <f aca="true" t="shared" si="4" ref="N22:T22">SUM(N20:N21)</f>
        <v>0</v>
      </c>
      <c r="O22" s="204">
        <f t="shared" si="4"/>
        <v>0</v>
      </c>
      <c r="P22" s="204">
        <f t="shared" si="4"/>
        <v>9000</v>
      </c>
      <c r="Q22" s="204">
        <f t="shared" si="4"/>
        <v>0</v>
      </c>
      <c r="R22" s="204">
        <f t="shared" si="4"/>
        <v>748</v>
      </c>
      <c r="S22" s="204">
        <f t="shared" si="4"/>
        <v>4952</v>
      </c>
      <c r="T22" s="204">
        <f t="shared" si="4"/>
        <v>4300</v>
      </c>
      <c r="U22" s="204">
        <f>SUM(E22:T22)</f>
        <v>23909.5</v>
      </c>
    </row>
    <row r="23" spans="1:24" s="62" customFormat="1" ht="21.75" customHeight="1">
      <c r="A23" s="59">
        <v>4</v>
      </c>
      <c r="B23" s="186" t="s">
        <v>40</v>
      </c>
      <c r="C23" s="187"/>
      <c r="D23" s="183"/>
      <c r="E23" s="204"/>
      <c r="F23" s="204"/>
      <c r="G23" s="204"/>
      <c r="H23" s="205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X23" s="1"/>
    </row>
    <row r="24" spans="1:21" s="1" customFormat="1" ht="20.25" customHeight="1">
      <c r="A24" s="47"/>
      <c r="B24" s="185" t="s">
        <v>141</v>
      </c>
      <c r="C24" s="190" t="s">
        <v>6</v>
      </c>
      <c r="D24" s="182">
        <v>750</v>
      </c>
      <c r="E24" s="202"/>
      <c r="F24" s="202"/>
      <c r="G24" s="202"/>
      <c r="H24" s="203"/>
      <c r="I24" s="202"/>
      <c r="J24" s="202"/>
      <c r="K24" s="202"/>
      <c r="L24" s="202"/>
      <c r="M24" s="202">
        <v>2000</v>
      </c>
      <c r="N24" s="202">
        <v>463</v>
      </c>
      <c r="O24" s="202"/>
      <c r="P24" s="202"/>
      <c r="Q24" s="202"/>
      <c r="R24" s="202"/>
      <c r="S24" s="202"/>
      <c r="T24" s="202"/>
      <c r="U24" s="202">
        <f>SUM(E24:O24)</f>
        <v>2463</v>
      </c>
    </row>
    <row r="25" spans="1:21" s="1" customFormat="1" ht="20.25" customHeight="1">
      <c r="A25" s="47"/>
      <c r="B25" s="185" t="s">
        <v>189</v>
      </c>
      <c r="C25" s="190" t="s">
        <v>6</v>
      </c>
      <c r="D25" s="182"/>
      <c r="E25" s="202"/>
      <c r="F25" s="202"/>
      <c r="G25" s="202"/>
      <c r="H25" s="203"/>
      <c r="I25" s="202"/>
      <c r="J25" s="202"/>
      <c r="K25" s="202"/>
      <c r="L25" s="202"/>
      <c r="M25" s="202">
        <v>2000</v>
      </c>
      <c r="N25" s="202"/>
      <c r="O25" s="202"/>
      <c r="P25" s="202"/>
      <c r="Q25" s="202"/>
      <c r="R25" s="202"/>
      <c r="S25" s="202"/>
      <c r="T25" s="202"/>
      <c r="U25" s="202">
        <f>SUM(E25:O25)</f>
        <v>2000</v>
      </c>
    </row>
    <row r="26" spans="1:21" s="1" customFormat="1" ht="53.25" customHeight="1">
      <c r="A26" s="47"/>
      <c r="B26" s="185" t="s">
        <v>229</v>
      </c>
      <c r="C26" s="190" t="s">
        <v>212</v>
      </c>
      <c r="D26" s="182"/>
      <c r="E26" s="202"/>
      <c r="F26" s="202"/>
      <c r="G26" s="202"/>
      <c r="H26" s="203"/>
      <c r="I26" s="202">
        <v>5050</v>
      </c>
      <c r="J26" s="202">
        <v>2250</v>
      </c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>
        <f>SUM(E26:O26)</f>
        <v>7300</v>
      </c>
    </row>
    <row r="27" spans="1:21" s="62" customFormat="1" ht="15" customHeight="1">
      <c r="A27" s="173" t="s">
        <v>35</v>
      </c>
      <c r="B27" s="174"/>
      <c r="C27" s="191"/>
      <c r="D27" s="174"/>
      <c r="E27" s="204">
        <f aca="true" t="shared" si="5" ref="E27:J27">SUM(E24:E26)</f>
        <v>0</v>
      </c>
      <c r="F27" s="204">
        <f t="shared" si="5"/>
        <v>0</v>
      </c>
      <c r="G27" s="204">
        <f t="shared" si="5"/>
        <v>0</v>
      </c>
      <c r="H27" s="205">
        <f t="shared" si="5"/>
        <v>0</v>
      </c>
      <c r="I27" s="204">
        <f t="shared" si="5"/>
        <v>5050</v>
      </c>
      <c r="J27" s="204">
        <f t="shared" si="5"/>
        <v>2250</v>
      </c>
      <c r="K27" s="204">
        <f aca="true" t="shared" si="6" ref="K27:S27">SUM(K24:K26)</f>
        <v>0</v>
      </c>
      <c r="L27" s="204">
        <f t="shared" si="6"/>
        <v>0</v>
      </c>
      <c r="M27" s="204">
        <f t="shared" si="6"/>
        <v>4000</v>
      </c>
      <c r="N27" s="204">
        <f t="shared" si="6"/>
        <v>463</v>
      </c>
      <c r="O27" s="204">
        <f t="shared" si="6"/>
        <v>0</v>
      </c>
      <c r="P27" s="204">
        <f t="shared" si="6"/>
        <v>0</v>
      </c>
      <c r="Q27" s="204">
        <f t="shared" si="6"/>
        <v>0</v>
      </c>
      <c r="R27" s="204">
        <f t="shared" si="6"/>
        <v>0</v>
      </c>
      <c r="S27" s="204">
        <f t="shared" si="6"/>
        <v>0</v>
      </c>
      <c r="T27" s="204">
        <f>SUM(T24:T26)</f>
        <v>0</v>
      </c>
      <c r="U27" s="204">
        <f>SUM(U24:U26)</f>
        <v>11763</v>
      </c>
    </row>
    <row r="28" spans="1:21" s="62" customFormat="1" ht="23.25" customHeight="1">
      <c r="A28" s="59">
        <v>5</v>
      </c>
      <c r="B28" s="186" t="s">
        <v>152</v>
      </c>
      <c r="C28" s="187"/>
      <c r="D28" s="183"/>
      <c r="E28" s="204"/>
      <c r="F28" s="204"/>
      <c r="G28" s="204"/>
      <c r="H28" s="205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</row>
    <row r="29" spans="1:21" s="1" customFormat="1" ht="60.75" customHeight="1">
      <c r="A29" s="47"/>
      <c r="B29" s="185" t="s">
        <v>230</v>
      </c>
      <c r="C29" s="190" t="s">
        <v>6</v>
      </c>
      <c r="D29" s="182">
        <v>750</v>
      </c>
      <c r="E29" s="202"/>
      <c r="F29" s="202"/>
      <c r="G29" s="202"/>
      <c r="H29" s="203"/>
      <c r="I29" s="202"/>
      <c r="J29" s="202"/>
      <c r="K29" s="202"/>
      <c r="L29" s="202"/>
      <c r="M29" s="202">
        <v>6469</v>
      </c>
      <c r="N29" s="202"/>
      <c r="O29" s="202"/>
      <c r="P29" s="202"/>
      <c r="Q29" s="202"/>
      <c r="R29" s="202"/>
      <c r="S29" s="202"/>
      <c r="T29" s="202"/>
      <c r="U29" s="202">
        <f>SUM(E29:T29)</f>
        <v>6469</v>
      </c>
    </row>
    <row r="30" spans="1:21" s="1" customFormat="1" ht="45.75" customHeight="1">
      <c r="A30" s="47"/>
      <c r="B30" s="185" t="s">
        <v>231</v>
      </c>
      <c r="C30" s="190" t="s">
        <v>6</v>
      </c>
      <c r="D30" s="182">
        <v>754</v>
      </c>
      <c r="E30" s="202"/>
      <c r="F30" s="202"/>
      <c r="G30" s="202"/>
      <c r="H30" s="203"/>
      <c r="I30" s="202"/>
      <c r="J30" s="202"/>
      <c r="K30" s="202"/>
      <c r="L30" s="202"/>
      <c r="M30" s="202"/>
      <c r="N30" s="202"/>
      <c r="O30" s="202"/>
      <c r="P30" s="202">
        <v>9000</v>
      </c>
      <c r="Q30" s="202"/>
      <c r="R30" s="202"/>
      <c r="S30" s="202"/>
      <c r="T30" s="202"/>
      <c r="U30" s="202">
        <f>SUM(E30:T30)</f>
        <v>9000</v>
      </c>
    </row>
    <row r="31" spans="1:21" s="62" customFormat="1" ht="12" customHeight="1">
      <c r="A31" s="180" t="s">
        <v>35</v>
      </c>
      <c r="B31" s="181"/>
      <c r="C31" s="192"/>
      <c r="D31" s="181"/>
      <c r="E31" s="204">
        <f aca="true" t="shared" si="7" ref="E31:U31">SUM(E29:E30)</f>
        <v>0</v>
      </c>
      <c r="F31" s="204">
        <f t="shared" si="7"/>
        <v>0</v>
      </c>
      <c r="G31" s="204">
        <f t="shared" si="7"/>
        <v>0</v>
      </c>
      <c r="H31" s="205">
        <f t="shared" si="7"/>
        <v>0</v>
      </c>
      <c r="I31" s="204">
        <f t="shared" si="7"/>
        <v>0</v>
      </c>
      <c r="J31" s="204">
        <f t="shared" si="7"/>
        <v>0</v>
      </c>
      <c r="K31" s="204">
        <f t="shared" si="7"/>
        <v>0</v>
      </c>
      <c r="L31" s="204">
        <f t="shared" si="7"/>
        <v>0</v>
      </c>
      <c r="M31" s="204">
        <f t="shared" si="7"/>
        <v>6469</v>
      </c>
      <c r="N31" s="204">
        <f t="shared" si="7"/>
        <v>0</v>
      </c>
      <c r="O31" s="204">
        <f t="shared" si="7"/>
        <v>0</v>
      </c>
      <c r="P31" s="204">
        <f t="shared" si="7"/>
        <v>9000</v>
      </c>
      <c r="Q31" s="204">
        <f t="shared" si="7"/>
        <v>0</v>
      </c>
      <c r="R31" s="204">
        <f t="shared" si="7"/>
        <v>0</v>
      </c>
      <c r="S31" s="204">
        <f t="shared" si="7"/>
        <v>0</v>
      </c>
      <c r="T31" s="204">
        <f t="shared" si="7"/>
        <v>0</v>
      </c>
      <c r="U31" s="204">
        <f t="shared" si="7"/>
        <v>15469</v>
      </c>
    </row>
    <row r="32" spans="1:21" s="62" customFormat="1" ht="23.25" customHeight="1">
      <c r="A32" s="59">
        <v>6</v>
      </c>
      <c r="B32" s="186" t="s">
        <v>39</v>
      </c>
      <c r="C32" s="187"/>
      <c r="D32" s="183"/>
      <c r="E32" s="204"/>
      <c r="F32" s="204"/>
      <c r="G32" s="204"/>
      <c r="H32" s="205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</row>
    <row r="33" spans="1:21" s="1" customFormat="1" ht="33" customHeight="1">
      <c r="A33" s="47"/>
      <c r="B33" s="185" t="s">
        <v>232</v>
      </c>
      <c r="C33" s="190" t="s">
        <v>50</v>
      </c>
      <c r="D33" s="182">
        <v>750</v>
      </c>
      <c r="E33" s="202"/>
      <c r="F33" s="202"/>
      <c r="G33" s="202"/>
      <c r="H33" s="203"/>
      <c r="I33" s="202">
        <v>12000</v>
      </c>
      <c r="J33" s="202">
        <v>4400</v>
      </c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>
        <f>SUM(E33:T33)</f>
        <v>16400</v>
      </c>
    </row>
    <row r="34" spans="1:21" s="1" customFormat="1" ht="30.75" customHeight="1">
      <c r="A34" s="47"/>
      <c r="B34" s="185" t="s">
        <v>191</v>
      </c>
      <c r="C34" s="190" t="s">
        <v>6</v>
      </c>
      <c r="D34" s="182">
        <v>801</v>
      </c>
      <c r="E34" s="202"/>
      <c r="F34" s="202"/>
      <c r="G34" s="202"/>
      <c r="H34" s="203"/>
      <c r="I34" s="202"/>
      <c r="J34" s="202"/>
      <c r="K34" s="202">
        <v>394</v>
      </c>
      <c r="L34" s="202">
        <v>2606</v>
      </c>
      <c r="M34" s="202">
        <v>4509.5</v>
      </c>
      <c r="N34" s="202"/>
      <c r="O34" s="202"/>
      <c r="P34" s="202"/>
      <c r="Q34" s="202"/>
      <c r="R34" s="202"/>
      <c r="S34" s="202"/>
      <c r="T34" s="202"/>
      <c r="U34" s="202">
        <f>SUM(E34:T34)</f>
        <v>7509.5</v>
      </c>
    </row>
    <row r="35" spans="1:21" s="62" customFormat="1" ht="13.5" customHeight="1">
      <c r="A35" s="173" t="s">
        <v>35</v>
      </c>
      <c r="B35" s="174"/>
      <c r="C35" s="191"/>
      <c r="D35" s="174"/>
      <c r="E35" s="204">
        <f aca="true" t="shared" si="8" ref="E35:U35">SUM(E33:E34)</f>
        <v>0</v>
      </c>
      <c r="F35" s="204">
        <f t="shared" si="8"/>
        <v>0</v>
      </c>
      <c r="G35" s="204">
        <f t="shared" si="8"/>
        <v>0</v>
      </c>
      <c r="H35" s="205">
        <f t="shared" si="8"/>
        <v>0</v>
      </c>
      <c r="I35" s="204">
        <f t="shared" si="8"/>
        <v>12000</v>
      </c>
      <c r="J35" s="204">
        <f t="shared" si="8"/>
        <v>4400</v>
      </c>
      <c r="K35" s="204">
        <f t="shared" si="8"/>
        <v>394</v>
      </c>
      <c r="L35" s="204">
        <f t="shared" si="8"/>
        <v>2606</v>
      </c>
      <c r="M35" s="204">
        <f t="shared" si="8"/>
        <v>4509.5</v>
      </c>
      <c r="N35" s="204">
        <f t="shared" si="8"/>
        <v>0</v>
      </c>
      <c r="O35" s="204">
        <f t="shared" si="8"/>
        <v>0</v>
      </c>
      <c r="P35" s="204">
        <f t="shared" si="8"/>
        <v>0</v>
      </c>
      <c r="Q35" s="204">
        <f t="shared" si="8"/>
        <v>0</v>
      </c>
      <c r="R35" s="204">
        <f t="shared" si="8"/>
        <v>0</v>
      </c>
      <c r="S35" s="204">
        <f t="shared" si="8"/>
        <v>0</v>
      </c>
      <c r="T35" s="204">
        <f t="shared" si="8"/>
        <v>0</v>
      </c>
      <c r="U35" s="204">
        <f t="shared" si="8"/>
        <v>23909.5</v>
      </c>
    </row>
    <row r="36" spans="1:21" s="62" customFormat="1" ht="20.25" customHeight="1">
      <c r="A36" s="59">
        <v>7</v>
      </c>
      <c r="B36" s="187" t="s">
        <v>38</v>
      </c>
      <c r="C36" s="187"/>
      <c r="D36" s="183"/>
      <c r="E36" s="204"/>
      <c r="F36" s="204"/>
      <c r="G36" s="204"/>
      <c r="H36" s="205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</row>
    <row r="37" spans="1:21" s="1" customFormat="1" ht="20.25" customHeight="1">
      <c r="A37" s="47"/>
      <c r="B37" s="185" t="s">
        <v>193</v>
      </c>
      <c r="C37" s="190" t="s">
        <v>6</v>
      </c>
      <c r="D37" s="182">
        <v>750</v>
      </c>
      <c r="E37" s="202"/>
      <c r="F37" s="202">
        <v>1000</v>
      </c>
      <c r="G37" s="202">
        <v>1500</v>
      </c>
      <c r="H37" s="203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>
        <f>SUM(E37:T37)</f>
        <v>2500</v>
      </c>
    </row>
    <row r="38" spans="1:21" s="1" customFormat="1" ht="18.75" customHeight="1">
      <c r="A38" s="47"/>
      <c r="B38" s="185" t="s">
        <v>192</v>
      </c>
      <c r="C38" s="190" t="s">
        <v>6</v>
      </c>
      <c r="D38" s="182"/>
      <c r="E38" s="202"/>
      <c r="F38" s="202"/>
      <c r="G38" s="202"/>
      <c r="H38" s="203"/>
      <c r="I38" s="202"/>
      <c r="J38" s="202"/>
      <c r="K38" s="202"/>
      <c r="L38" s="202"/>
      <c r="M38" s="202">
        <v>4524</v>
      </c>
      <c r="N38" s="202"/>
      <c r="O38" s="202"/>
      <c r="P38" s="202"/>
      <c r="Q38" s="202"/>
      <c r="R38" s="202"/>
      <c r="S38" s="202"/>
      <c r="T38" s="202"/>
      <c r="U38" s="202">
        <f>SUM(E38:T38)</f>
        <v>4524</v>
      </c>
    </row>
    <row r="39" spans="1:21" s="1" customFormat="1" ht="33" customHeight="1">
      <c r="A39" s="47"/>
      <c r="B39" s="185" t="s">
        <v>233</v>
      </c>
      <c r="C39" s="190" t="s">
        <v>211</v>
      </c>
      <c r="D39" s="182"/>
      <c r="E39" s="202"/>
      <c r="F39" s="202"/>
      <c r="G39" s="202"/>
      <c r="H39" s="203"/>
      <c r="I39" s="202"/>
      <c r="J39" s="202">
        <v>1500</v>
      </c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>
        <f>SUM(E39:T39)</f>
        <v>1500</v>
      </c>
    </row>
    <row r="40" spans="1:21" s="1" customFormat="1" ht="13.5" customHeight="1">
      <c r="A40" s="47"/>
      <c r="B40" s="185" t="s">
        <v>215</v>
      </c>
      <c r="C40" s="190" t="s">
        <v>6</v>
      </c>
      <c r="D40" s="182"/>
      <c r="E40" s="202"/>
      <c r="F40" s="202"/>
      <c r="G40" s="202"/>
      <c r="H40" s="203"/>
      <c r="I40" s="202"/>
      <c r="J40" s="202"/>
      <c r="K40" s="202"/>
      <c r="L40" s="202"/>
      <c r="M40" s="202"/>
      <c r="N40" s="202"/>
      <c r="O40" s="202"/>
      <c r="P40" s="202">
        <v>2000</v>
      </c>
      <c r="Q40" s="202"/>
      <c r="R40" s="202"/>
      <c r="S40" s="202"/>
      <c r="T40" s="202"/>
      <c r="U40" s="202">
        <f>SUM(E40:T40)</f>
        <v>2000</v>
      </c>
    </row>
    <row r="41" spans="1:21" s="1" customFormat="1" ht="37.5" customHeight="1">
      <c r="A41" s="47"/>
      <c r="B41" s="185" t="s">
        <v>218</v>
      </c>
      <c r="C41" s="190" t="s">
        <v>211</v>
      </c>
      <c r="D41" s="182">
        <v>750</v>
      </c>
      <c r="E41" s="202"/>
      <c r="F41" s="202"/>
      <c r="G41" s="202"/>
      <c r="H41" s="203"/>
      <c r="I41" s="202">
        <v>1000</v>
      </c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>
        <f>SUM(E41:T41)</f>
        <v>1000</v>
      </c>
    </row>
    <row r="42" spans="1:21" s="62" customFormat="1" ht="14.25" customHeight="1">
      <c r="A42" s="173" t="s">
        <v>35</v>
      </c>
      <c r="B42" s="174"/>
      <c r="C42" s="191"/>
      <c r="D42" s="174"/>
      <c r="E42" s="204">
        <f aca="true" t="shared" si="9" ref="E42:U42">SUM(E37:E41)</f>
        <v>0</v>
      </c>
      <c r="F42" s="204">
        <f t="shared" si="9"/>
        <v>1000</v>
      </c>
      <c r="G42" s="204">
        <f t="shared" si="9"/>
        <v>1500</v>
      </c>
      <c r="H42" s="205">
        <f t="shared" si="9"/>
        <v>0</v>
      </c>
      <c r="I42" s="204">
        <f t="shared" si="9"/>
        <v>1000</v>
      </c>
      <c r="J42" s="204">
        <f t="shared" si="9"/>
        <v>1500</v>
      </c>
      <c r="K42" s="204">
        <f t="shared" si="9"/>
        <v>0</v>
      </c>
      <c r="L42" s="204">
        <f t="shared" si="9"/>
        <v>0</v>
      </c>
      <c r="M42" s="204">
        <f t="shared" si="9"/>
        <v>4524</v>
      </c>
      <c r="N42" s="204">
        <f t="shared" si="9"/>
        <v>0</v>
      </c>
      <c r="O42" s="204">
        <f t="shared" si="9"/>
        <v>0</v>
      </c>
      <c r="P42" s="204">
        <f t="shared" si="9"/>
        <v>2000</v>
      </c>
      <c r="Q42" s="204">
        <f t="shared" si="9"/>
        <v>0</v>
      </c>
      <c r="R42" s="204">
        <f t="shared" si="9"/>
        <v>0</v>
      </c>
      <c r="S42" s="204">
        <f t="shared" si="9"/>
        <v>0</v>
      </c>
      <c r="T42" s="204">
        <f t="shared" si="9"/>
        <v>0</v>
      </c>
      <c r="U42" s="204">
        <f t="shared" si="9"/>
        <v>11524</v>
      </c>
    </row>
    <row r="43" spans="1:21" s="62" customFormat="1" ht="21.75" customHeight="1">
      <c r="A43" s="59">
        <v>8</v>
      </c>
      <c r="B43" s="187" t="s">
        <v>37</v>
      </c>
      <c r="C43" s="187"/>
      <c r="D43" s="183"/>
      <c r="E43" s="204"/>
      <c r="F43" s="204"/>
      <c r="G43" s="204"/>
      <c r="H43" s="205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</row>
    <row r="44" spans="1:21" s="62" customFormat="1" ht="30.75" customHeight="1">
      <c r="A44" s="59"/>
      <c r="B44" s="188" t="s">
        <v>235</v>
      </c>
      <c r="C44" s="190" t="s">
        <v>6</v>
      </c>
      <c r="D44" s="183"/>
      <c r="E44" s="206"/>
      <c r="F44" s="206">
        <v>1000</v>
      </c>
      <c r="G44" s="206">
        <v>1000</v>
      </c>
      <c r="H44" s="205"/>
      <c r="I44" s="204"/>
      <c r="J44" s="204"/>
      <c r="K44" s="204"/>
      <c r="L44" s="204"/>
      <c r="M44" s="204"/>
      <c r="N44" s="204"/>
      <c r="O44" s="206"/>
      <c r="P44" s="206"/>
      <c r="Q44" s="204"/>
      <c r="R44" s="204"/>
      <c r="S44" s="204"/>
      <c r="T44" s="204"/>
      <c r="U44" s="202">
        <f>SUM(E44:T44)</f>
        <v>2000</v>
      </c>
    </row>
    <row r="45" spans="1:21" s="62" customFormat="1" ht="48" customHeight="1">
      <c r="A45" s="59"/>
      <c r="B45" s="188" t="s">
        <v>220</v>
      </c>
      <c r="C45" s="190" t="s">
        <v>199</v>
      </c>
      <c r="D45" s="183"/>
      <c r="E45" s="204"/>
      <c r="F45" s="204"/>
      <c r="G45" s="204"/>
      <c r="H45" s="205"/>
      <c r="I45" s="206">
        <v>2200</v>
      </c>
      <c r="J45" s="204"/>
      <c r="K45" s="204"/>
      <c r="L45" s="204"/>
      <c r="M45" s="204"/>
      <c r="N45" s="204"/>
      <c r="O45" s="206"/>
      <c r="P45" s="206"/>
      <c r="Q45" s="204"/>
      <c r="R45" s="204"/>
      <c r="S45" s="204"/>
      <c r="T45" s="204"/>
      <c r="U45" s="202">
        <f>SUM(E45:T45)</f>
        <v>2200</v>
      </c>
    </row>
    <row r="46" spans="1:21" s="62" customFormat="1" ht="32.25" customHeight="1">
      <c r="A46" s="59"/>
      <c r="B46" s="188" t="s">
        <v>236</v>
      </c>
      <c r="C46" s="190" t="s">
        <v>199</v>
      </c>
      <c r="D46" s="183"/>
      <c r="E46" s="204"/>
      <c r="F46" s="204"/>
      <c r="G46" s="204"/>
      <c r="H46" s="205"/>
      <c r="I46" s="204"/>
      <c r="J46" s="206">
        <v>3900</v>
      </c>
      <c r="K46" s="204"/>
      <c r="L46" s="204"/>
      <c r="M46" s="204"/>
      <c r="N46" s="204"/>
      <c r="O46" s="206"/>
      <c r="P46" s="206"/>
      <c r="Q46" s="204"/>
      <c r="R46" s="204"/>
      <c r="S46" s="204"/>
      <c r="T46" s="204"/>
      <c r="U46" s="202">
        <f>SUM(E46:T46)</f>
        <v>3900</v>
      </c>
    </row>
    <row r="47" spans="1:21" s="1" customFormat="1" ht="38.25" customHeight="1">
      <c r="A47" s="47"/>
      <c r="B47" s="188" t="s">
        <v>234</v>
      </c>
      <c r="C47" s="190" t="s">
        <v>199</v>
      </c>
      <c r="D47" s="182">
        <v>600</v>
      </c>
      <c r="E47" s="202"/>
      <c r="F47" s="202"/>
      <c r="G47" s="202"/>
      <c r="H47" s="203"/>
      <c r="I47" s="202">
        <v>11549</v>
      </c>
      <c r="J47" s="202"/>
      <c r="K47" s="202"/>
      <c r="L47" s="202"/>
      <c r="M47" s="202"/>
      <c r="N47" s="202"/>
      <c r="O47" s="206"/>
      <c r="P47" s="206"/>
      <c r="Q47" s="202"/>
      <c r="R47" s="202"/>
      <c r="S47" s="202"/>
      <c r="T47" s="202"/>
      <c r="U47" s="202">
        <f>SUM(E47:T47)</f>
        <v>11549</v>
      </c>
    </row>
    <row r="48" spans="1:21" s="1" customFormat="1" ht="39" customHeight="1">
      <c r="A48" s="47"/>
      <c r="B48" s="188" t="s">
        <v>237</v>
      </c>
      <c r="C48" s="190" t="s">
        <v>6</v>
      </c>
      <c r="D48" s="10"/>
      <c r="E48" s="202"/>
      <c r="F48" s="202"/>
      <c r="G48" s="202"/>
      <c r="H48" s="203"/>
      <c r="I48" s="202"/>
      <c r="J48" s="202"/>
      <c r="K48" s="202"/>
      <c r="L48" s="202"/>
      <c r="M48" s="202"/>
      <c r="N48" s="202"/>
      <c r="O48" s="206"/>
      <c r="P48" s="206"/>
      <c r="Q48" s="202">
        <v>3400</v>
      </c>
      <c r="R48" s="202"/>
      <c r="S48" s="202"/>
      <c r="T48" s="202"/>
      <c r="U48" s="202">
        <f>SUM(E48:T48)</f>
        <v>3400</v>
      </c>
    </row>
    <row r="49" spans="1:21" s="62" customFormat="1" ht="14.25" customHeight="1">
      <c r="A49" s="173" t="s">
        <v>35</v>
      </c>
      <c r="B49" s="174"/>
      <c r="C49" s="191"/>
      <c r="D49" s="174"/>
      <c r="E49" s="204">
        <f aca="true" t="shared" si="10" ref="E49:J49">SUM(E44:E47)</f>
        <v>0</v>
      </c>
      <c r="F49" s="204">
        <f t="shared" si="10"/>
        <v>1000</v>
      </c>
      <c r="G49" s="204">
        <f t="shared" si="10"/>
        <v>1000</v>
      </c>
      <c r="H49" s="205">
        <f t="shared" si="10"/>
        <v>0</v>
      </c>
      <c r="I49" s="204">
        <f t="shared" si="10"/>
        <v>13749</v>
      </c>
      <c r="J49" s="204">
        <f t="shared" si="10"/>
        <v>3900</v>
      </c>
      <c r="K49" s="204">
        <f aca="true" t="shared" si="11" ref="K49:P49">SUM(K44:K47)</f>
        <v>0</v>
      </c>
      <c r="L49" s="204">
        <f t="shared" si="11"/>
        <v>0</v>
      </c>
      <c r="M49" s="204">
        <f t="shared" si="11"/>
        <v>0</v>
      </c>
      <c r="N49" s="204">
        <f t="shared" si="11"/>
        <v>0</v>
      </c>
      <c r="O49" s="204">
        <f t="shared" si="11"/>
        <v>0</v>
      </c>
      <c r="P49" s="204">
        <f t="shared" si="11"/>
        <v>0</v>
      </c>
      <c r="Q49" s="204">
        <f>SUM(Q48)</f>
        <v>3400</v>
      </c>
      <c r="R49" s="204">
        <f>SUM(R44:R47)</f>
        <v>0</v>
      </c>
      <c r="S49" s="204">
        <f>SUM(S44:S47)</f>
        <v>0</v>
      </c>
      <c r="T49" s="204">
        <f>SUM(T44:T47)</f>
        <v>0</v>
      </c>
      <c r="U49" s="204">
        <f>SUM(U44:U48)</f>
        <v>23049</v>
      </c>
    </row>
    <row r="50" spans="1:21" s="62" customFormat="1" ht="22.5" customHeight="1">
      <c r="A50" s="59">
        <v>9</v>
      </c>
      <c r="B50" s="187" t="s">
        <v>36</v>
      </c>
      <c r="C50" s="187"/>
      <c r="D50" s="183"/>
      <c r="E50" s="204"/>
      <c r="F50" s="204"/>
      <c r="G50" s="204"/>
      <c r="H50" s="205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</row>
    <row r="51" spans="1:21" s="1" customFormat="1" ht="39" customHeight="1">
      <c r="A51" s="47"/>
      <c r="B51" s="185" t="s">
        <v>238</v>
      </c>
      <c r="C51" s="190" t="s">
        <v>6</v>
      </c>
      <c r="D51" s="182">
        <v>926</v>
      </c>
      <c r="E51" s="202"/>
      <c r="F51" s="202"/>
      <c r="G51" s="202"/>
      <c r="H51" s="203"/>
      <c r="I51" s="202"/>
      <c r="J51" s="202"/>
      <c r="K51" s="202"/>
      <c r="L51" s="202"/>
      <c r="M51" s="202"/>
      <c r="N51" s="202"/>
      <c r="O51" s="202"/>
      <c r="P51" s="202">
        <v>5000</v>
      </c>
      <c r="Q51" s="202"/>
      <c r="R51" s="202"/>
      <c r="S51" s="202"/>
      <c r="T51" s="202"/>
      <c r="U51" s="202">
        <f>SUM(E51:T51)</f>
        <v>5000</v>
      </c>
    </row>
    <row r="52" spans="1:21" s="1" customFormat="1" ht="22.5" customHeight="1">
      <c r="A52" s="47"/>
      <c r="B52" s="185" t="s">
        <v>142</v>
      </c>
      <c r="C52" s="190" t="s">
        <v>6</v>
      </c>
      <c r="D52" s="182"/>
      <c r="E52" s="202"/>
      <c r="F52" s="202"/>
      <c r="G52" s="202"/>
      <c r="H52" s="203"/>
      <c r="I52" s="202"/>
      <c r="J52" s="202"/>
      <c r="K52" s="202"/>
      <c r="L52" s="202"/>
      <c r="M52" s="202"/>
      <c r="N52" s="202"/>
      <c r="O52" s="202">
        <v>4000</v>
      </c>
      <c r="P52" s="202"/>
      <c r="Q52" s="202"/>
      <c r="R52" s="202"/>
      <c r="S52" s="202"/>
      <c r="T52" s="202"/>
      <c r="U52" s="202">
        <f>SUM(E52:T52)</f>
        <v>4000</v>
      </c>
    </row>
    <row r="53" spans="1:21" s="1" customFormat="1" ht="30.75" customHeight="1">
      <c r="A53" s="47"/>
      <c r="B53" s="185" t="s">
        <v>239</v>
      </c>
      <c r="C53" s="190" t="s">
        <v>6</v>
      </c>
      <c r="D53" s="182">
        <v>921</v>
      </c>
      <c r="E53" s="202"/>
      <c r="F53" s="202"/>
      <c r="G53" s="202"/>
      <c r="H53" s="203"/>
      <c r="I53" s="202"/>
      <c r="J53" s="202"/>
      <c r="K53" s="202"/>
      <c r="L53" s="202"/>
      <c r="M53" s="202"/>
      <c r="N53" s="202"/>
      <c r="O53" s="202"/>
      <c r="P53" s="202"/>
      <c r="Q53" s="202"/>
      <c r="R53" s="202">
        <v>0</v>
      </c>
      <c r="S53" s="202"/>
      <c r="T53" s="202">
        <v>3026</v>
      </c>
      <c r="U53" s="202">
        <f>SUM(E53:T53)</f>
        <v>3026</v>
      </c>
    </row>
    <row r="54" spans="1:21" s="62" customFormat="1" ht="15.75" customHeight="1">
      <c r="A54" s="173" t="s">
        <v>35</v>
      </c>
      <c r="B54" s="174"/>
      <c r="C54" s="191"/>
      <c r="D54" s="174"/>
      <c r="E54" s="204">
        <f aca="true" t="shared" si="12" ref="E54:J54">SUM(E51:E53)</f>
        <v>0</v>
      </c>
      <c r="F54" s="204">
        <f t="shared" si="12"/>
        <v>0</v>
      </c>
      <c r="G54" s="204">
        <f t="shared" si="12"/>
        <v>0</v>
      </c>
      <c r="H54" s="205">
        <f t="shared" si="12"/>
        <v>0</v>
      </c>
      <c r="I54" s="204">
        <f t="shared" si="12"/>
        <v>0</v>
      </c>
      <c r="J54" s="204">
        <f t="shared" si="12"/>
        <v>0</v>
      </c>
      <c r="K54" s="204">
        <f aca="true" t="shared" si="13" ref="K54:U54">SUM(K51:K53)</f>
        <v>0</v>
      </c>
      <c r="L54" s="204">
        <f t="shared" si="13"/>
        <v>0</v>
      </c>
      <c r="M54" s="204">
        <f t="shared" si="13"/>
        <v>0</v>
      </c>
      <c r="N54" s="204">
        <f t="shared" si="13"/>
        <v>0</v>
      </c>
      <c r="O54" s="204">
        <f t="shared" si="13"/>
        <v>4000</v>
      </c>
      <c r="P54" s="204">
        <f t="shared" si="13"/>
        <v>5000</v>
      </c>
      <c r="Q54" s="204">
        <f t="shared" si="13"/>
        <v>0</v>
      </c>
      <c r="R54" s="204">
        <f t="shared" si="13"/>
        <v>0</v>
      </c>
      <c r="S54" s="204">
        <f t="shared" si="13"/>
        <v>0</v>
      </c>
      <c r="T54" s="204">
        <f t="shared" si="13"/>
        <v>3026</v>
      </c>
      <c r="U54" s="204">
        <f t="shared" si="13"/>
        <v>12026</v>
      </c>
    </row>
    <row r="55" spans="1:21" s="21" customFormat="1" ht="15" customHeight="1">
      <c r="A55" s="313" t="s">
        <v>100</v>
      </c>
      <c r="B55" s="314"/>
      <c r="C55" s="193"/>
      <c r="D55" s="184"/>
      <c r="E55" s="207">
        <f aca="true" t="shared" si="14" ref="E55:T55">SUM(E13,E17,E22,E27,E31,E35,E42,E49,E54)</f>
        <v>4115</v>
      </c>
      <c r="F55" s="207">
        <f>SUM(F13,F17,F22,F27,F31,F35,F42,F49,F54)</f>
        <v>2000</v>
      </c>
      <c r="G55" s="207">
        <f t="shared" si="14"/>
        <v>2500</v>
      </c>
      <c r="H55" s="207">
        <f t="shared" si="14"/>
        <v>0</v>
      </c>
      <c r="I55" s="207">
        <f t="shared" si="14"/>
        <v>44593.5</v>
      </c>
      <c r="J55" s="207">
        <f>SUM(J13,J17,J22,J27,J31,J35,J42,J49,J54)</f>
        <v>16050</v>
      </c>
      <c r="K55" s="207">
        <f t="shared" si="14"/>
        <v>671</v>
      </c>
      <c r="L55" s="207">
        <f t="shared" si="14"/>
        <v>4439</v>
      </c>
      <c r="M55" s="207">
        <f t="shared" si="14"/>
        <v>25302</v>
      </c>
      <c r="N55" s="207">
        <f t="shared" si="14"/>
        <v>463</v>
      </c>
      <c r="O55" s="207">
        <f t="shared" si="14"/>
        <v>4000</v>
      </c>
      <c r="P55" s="207">
        <f t="shared" si="14"/>
        <v>41909.5</v>
      </c>
      <c r="Q55" s="207">
        <f t="shared" si="14"/>
        <v>10400</v>
      </c>
      <c r="R55" s="207">
        <f t="shared" si="14"/>
        <v>748</v>
      </c>
      <c r="S55" s="207">
        <f t="shared" si="14"/>
        <v>4952</v>
      </c>
      <c r="T55" s="207">
        <f t="shared" si="14"/>
        <v>7326</v>
      </c>
      <c r="U55" s="207">
        <f>SUM(U13,U17,U22,U27,U31,U35,U42,U49,U54)</f>
        <v>169469</v>
      </c>
    </row>
    <row r="56" ht="12.75">
      <c r="T56" s="208">
        <f>SUM(E55:T55)</f>
        <v>169469</v>
      </c>
    </row>
  </sheetData>
  <sheetProtection/>
  <mergeCells count="13">
    <mergeCell ref="K4:N4"/>
    <mergeCell ref="R5:T5"/>
    <mergeCell ref="R4:T4"/>
    <mergeCell ref="I4:J4"/>
    <mergeCell ref="A1:U1"/>
    <mergeCell ref="K5:N5"/>
    <mergeCell ref="A55:B55"/>
    <mergeCell ref="E3:T3"/>
    <mergeCell ref="P4:Q4"/>
    <mergeCell ref="I5:J5"/>
    <mergeCell ref="P5:Q5"/>
    <mergeCell ref="F4:G4"/>
    <mergeCell ref="F5:G5"/>
  </mergeCells>
  <printOptions horizontalCentered="1"/>
  <pageMargins left="0" right="0" top="0.1968503937007874" bottom="1.1811023622047245" header="0.9055118110236221" footer="0.9055118110236221"/>
  <pageSetup horizontalDpi="600" verticalDpi="600" orientation="landscape" paperSize="9" scale="95" r:id="rId1"/>
  <headerFooter alignWithMargins="0">
    <oddHeader>&amp;R&amp;9-projekt-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3">
      <selection activeCell="D19" sqref="D19"/>
    </sheetView>
  </sheetViews>
  <sheetFormatPr defaultColWidth="9.00390625" defaultRowHeight="12.75"/>
  <cols>
    <col min="1" max="1" width="5.625" style="28" customWidth="1"/>
    <col min="2" max="2" width="4.875" style="28" bestFit="1" customWidth="1"/>
    <col min="3" max="3" width="6.25390625" style="28" bestFit="1" customWidth="1"/>
    <col min="4" max="4" width="21.375" style="28" customWidth="1"/>
    <col min="5" max="5" width="10.625" style="125" customWidth="1"/>
    <col min="6" max="6" width="11.25390625" style="125" customWidth="1"/>
    <col min="7" max="7" width="10.125" style="125" customWidth="1"/>
    <col min="8" max="8" width="9.875" style="125" customWidth="1"/>
    <col min="9" max="9" width="12.625" style="125" customWidth="1"/>
    <col min="10" max="10" width="2.875" style="28" customWidth="1"/>
    <col min="11" max="11" width="11.00390625" style="125" customWidth="1"/>
    <col min="12" max="12" width="12.875" style="125" customWidth="1"/>
    <col min="13" max="13" width="15.25390625" style="28" customWidth="1"/>
    <col min="14" max="16384" width="9.125" style="28" customWidth="1"/>
  </cols>
  <sheetData>
    <row r="1" spans="1:13" ht="11.25">
      <c r="A1" s="279" t="s">
        <v>275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0.5" customHeight="1">
      <c r="A2" s="27"/>
      <c r="B2" s="27"/>
      <c r="C2" s="27"/>
      <c r="D2" s="27"/>
      <c r="E2" s="121"/>
      <c r="F2" s="121"/>
      <c r="G2" s="121"/>
      <c r="H2" s="121"/>
      <c r="I2" s="121"/>
      <c r="J2" s="27"/>
      <c r="K2" s="121"/>
      <c r="L2" s="121"/>
      <c r="M2" s="4" t="s">
        <v>78</v>
      </c>
    </row>
    <row r="3" spans="1:13" s="143" customFormat="1" ht="19.5" customHeight="1">
      <c r="A3" s="280" t="s">
        <v>88</v>
      </c>
      <c r="B3" s="280" t="s">
        <v>57</v>
      </c>
      <c r="C3" s="280" t="s">
        <v>77</v>
      </c>
      <c r="D3" s="293" t="s">
        <v>111</v>
      </c>
      <c r="E3" s="286" t="s">
        <v>89</v>
      </c>
      <c r="F3" s="281" t="s">
        <v>94</v>
      </c>
      <c r="G3" s="281"/>
      <c r="H3" s="281"/>
      <c r="I3" s="281"/>
      <c r="J3" s="281"/>
      <c r="K3" s="281"/>
      <c r="L3" s="281"/>
      <c r="M3" s="293" t="s">
        <v>92</v>
      </c>
    </row>
    <row r="4" spans="1:13" s="143" customFormat="1" ht="14.25" customHeight="1">
      <c r="A4" s="280"/>
      <c r="B4" s="280"/>
      <c r="C4" s="280"/>
      <c r="D4" s="293"/>
      <c r="E4" s="286"/>
      <c r="F4" s="282" t="s">
        <v>240</v>
      </c>
      <c r="G4" s="293" t="s">
        <v>65</v>
      </c>
      <c r="H4" s="293"/>
      <c r="I4" s="293"/>
      <c r="J4" s="293"/>
      <c r="K4" s="293"/>
      <c r="L4" s="293"/>
      <c r="M4" s="293"/>
    </row>
    <row r="5" spans="1:13" s="143" customFormat="1" ht="19.5" customHeight="1">
      <c r="A5" s="280"/>
      <c r="B5" s="280"/>
      <c r="C5" s="280"/>
      <c r="D5" s="293"/>
      <c r="E5" s="286"/>
      <c r="F5" s="282"/>
      <c r="G5" s="286" t="s">
        <v>101</v>
      </c>
      <c r="H5" s="286" t="s">
        <v>96</v>
      </c>
      <c r="I5" s="144" t="s">
        <v>61</v>
      </c>
      <c r="J5" s="287" t="s">
        <v>102</v>
      </c>
      <c r="K5" s="288"/>
      <c r="L5" s="286" t="s">
        <v>97</v>
      </c>
      <c r="M5" s="293"/>
    </row>
    <row r="6" spans="1:13" s="143" customFormat="1" ht="78" customHeight="1">
      <c r="A6" s="280"/>
      <c r="B6" s="280"/>
      <c r="C6" s="280"/>
      <c r="D6" s="293"/>
      <c r="E6" s="286"/>
      <c r="F6" s="282"/>
      <c r="G6" s="286"/>
      <c r="H6" s="286"/>
      <c r="I6" s="277" t="s">
        <v>241</v>
      </c>
      <c r="J6" s="289"/>
      <c r="K6" s="290"/>
      <c r="L6" s="286"/>
      <c r="M6" s="293"/>
    </row>
    <row r="7" spans="1:13" s="29" customFormat="1" ht="3" customHeight="1" hidden="1">
      <c r="A7" s="280"/>
      <c r="B7" s="280"/>
      <c r="C7" s="280"/>
      <c r="D7" s="293"/>
      <c r="E7" s="286"/>
      <c r="F7" s="282"/>
      <c r="G7" s="286"/>
      <c r="H7" s="286"/>
      <c r="I7" s="278"/>
      <c r="J7" s="291"/>
      <c r="K7" s="292"/>
      <c r="L7" s="286"/>
      <c r="M7" s="293"/>
    </row>
    <row r="8" spans="1:13" ht="9" customHeight="1">
      <c r="A8" s="30">
        <v>1</v>
      </c>
      <c r="B8" s="30">
        <v>2</v>
      </c>
      <c r="C8" s="30">
        <v>3</v>
      </c>
      <c r="D8" s="30">
        <v>4</v>
      </c>
      <c r="E8" s="127">
        <v>5</v>
      </c>
      <c r="F8" s="127">
        <v>6</v>
      </c>
      <c r="G8" s="127">
        <v>7</v>
      </c>
      <c r="H8" s="127">
        <v>8</v>
      </c>
      <c r="I8" s="128">
        <v>9</v>
      </c>
      <c r="J8" s="333">
        <v>10</v>
      </c>
      <c r="K8" s="334"/>
      <c r="L8" s="127">
        <v>11</v>
      </c>
      <c r="M8" s="127">
        <v>12</v>
      </c>
    </row>
    <row r="9" spans="1:13" ht="18" customHeight="1" hidden="1">
      <c r="A9" s="335" t="s">
        <v>175</v>
      </c>
      <c r="B9" s="336"/>
      <c r="C9" s="336"/>
      <c r="D9" s="299"/>
      <c r="E9" s="127"/>
      <c r="F9" s="127"/>
      <c r="G9" s="127"/>
      <c r="H9" s="127"/>
      <c r="I9" s="128"/>
      <c r="J9" s="128"/>
      <c r="K9" s="139"/>
      <c r="L9" s="127"/>
      <c r="M9" s="141"/>
    </row>
    <row r="10" spans="1:13" s="111" customFormat="1" ht="87" customHeight="1">
      <c r="A10" s="258">
        <v>1</v>
      </c>
      <c r="B10" s="256">
        <v>10</v>
      </c>
      <c r="C10" s="257">
        <v>1010</v>
      </c>
      <c r="D10" s="259" t="s">
        <v>279</v>
      </c>
      <c r="E10" s="122">
        <v>3343991</v>
      </c>
      <c r="F10" s="122">
        <v>1872573.22</v>
      </c>
      <c r="G10" s="122">
        <v>180379.97</v>
      </c>
      <c r="H10" s="122">
        <v>609036.25</v>
      </c>
      <c r="I10" s="122">
        <v>0</v>
      </c>
      <c r="J10" s="109" t="s">
        <v>93</v>
      </c>
      <c r="K10" s="122">
        <v>0</v>
      </c>
      <c r="L10" s="122">
        <v>1083157</v>
      </c>
      <c r="M10" s="137" t="s">
        <v>6</v>
      </c>
    </row>
    <row r="11" spans="1:13" s="111" customFormat="1" ht="13.5" customHeight="1">
      <c r="A11" s="296">
        <v>2</v>
      </c>
      <c r="B11" s="303">
        <v>10</v>
      </c>
      <c r="C11" s="318">
        <v>1010</v>
      </c>
      <c r="D11" s="321" t="s">
        <v>277</v>
      </c>
      <c r="E11" s="324">
        <v>3545000</v>
      </c>
      <c r="F11" s="324">
        <v>40000</v>
      </c>
      <c r="G11" s="324">
        <v>0</v>
      </c>
      <c r="H11" s="324">
        <v>40000</v>
      </c>
      <c r="I11" s="324">
        <v>0</v>
      </c>
      <c r="J11" s="109" t="s">
        <v>51</v>
      </c>
      <c r="K11" s="126">
        <v>0</v>
      </c>
      <c r="L11" s="324">
        <v>0</v>
      </c>
      <c r="M11" s="327" t="s">
        <v>6</v>
      </c>
    </row>
    <row r="12" spans="1:13" s="111" customFormat="1" ht="9.75" customHeight="1">
      <c r="A12" s="297"/>
      <c r="B12" s="304"/>
      <c r="C12" s="319"/>
      <c r="D12" s="322"/>
      <c r="E12" s="325"/>
      <c r="F12" s="325"/>
      <c r="G12" s="325"/>
      <c r="H12" s="325"/>
      <c r="I12" s="325"/>
      <c r="J12" s="109" t="s">
        <v>52</v>
      </c>
      <c r="K12" s="126"/>
      <c r="L12" s="325"/>
      <c r="M12" s="328"/>
    </row>
    <row r="13" spans="1:13" s="111" customFormat="1" ht="9" customHeight="1">
      <c r="A13" s="297"/>
      <c r="B13" s="304"/>
      <c r="C13" s="319"/>
      <c r="D13" s="322"/>
      <c r="E13" s="325"/>
      <c r="F13" s="325"/>
      <c r="G13" s="325"/>
      <c r="H13" s="325"/>
      <c r="I13" s="325"/>
      <c r="J13" s="109" t="s">
        <v>53</v>
      </c>
      <c r="K13" s="126"/>
      <c r="L13" s="325"/>
      <c r="M13" s="328"/>
    </row>
    <row r="14" spans="1:13" s="111" customFormat="1" ht="66" customHeight="1">
      <c r="A14" s="298"/>
      <c r="B14" s="304"/>
      <c r="C14" s="320"/>
      <c r="D14" s="323"/>
      <c r="E14" s="326"/>
      <c r="F14" s="326"/>
      <c r="G14" s="326"/>
      <c r="H14" s="326"/>
      <c r="I14" s="326"/>
      <c r="J14" s="109" t="s">
        <v>54</v>
      </c>
      <c r="K14" s="126"/>
      <c r="L14" s="326"/>
      <c r="M14" s="328"/>
    </row>
    <row r="15" spans="1:13" s="111" customFormat="1" ht="13.5" customHeight="1">
      <c r="A15" s="300">
        <v>3</v>
      </c>
      <c r="B15" s="303">
        <v>10</v>
      </c>
      <c r="C15" s="306">
        <v>1010</v>
      </c>
      <c r="D15" s="321" t="s">
        <v>278</v>
      </c>
      <c r="E15" s="324">
        <v>2000000</v>
      </c>
      <c r="F15" s="324">
        <v>60000</v>
      </c>
      <c r="G15" s="324">
        <v>0</v>
      </c>
      <c r="H15" s="324">
        <v>60000</v>
      </c>
      <c r="I15" s="324">
        <v>0</v>
      </c>
      <c r="J15" s="109" t="s">
        <v>51</v>
      </c>
      <c r="K15" s="126">
        <v>0</v>
      </c>
      <c r="L15" s="324">
        <v>0</v>
      </c>
      <c r="M15" s="327" t="s">
        <v>6</v>
      </c>
    </row>
    <row r="16" spans="1:13" s="111" customFormat="1" ht="9.75" customHeight="1">
      <c r="A16" s="301"/>
      <c r="B16" s="304"/>
      <c r="C16" s="294"/>
      <c r="D16" s="322"/>
      <c r="E16" s="325"/>
      <c r="F16" s="325"/>
      <c r="G16" s="325"/>
      <c r="H16" s="325"/>
      <c r="I16" s="325"/>
      <c r="J16" s="109" t="s">
        <v>52</v>
      </c>
      <c r="K16" s="126"/>
      <c r="L16" s="325"/>
      <c r="M16" s="328"/>
    </row>
    <row r="17" spans="1:13" s="111" customFormat="1" ht="9" customHeight="1">
      <c r="A17" s="301"/>
      <c r="B17" s="304"/>
      <c r="C17" s="294"/>
      <c r="D17" s="322"/>
      <c r="E17" s="325"/>
      <c r="F17" s="325"/>
      <c r="G17" s="325"/>
      <c r="H17" s="325"/>
      <c r="I17" s="325"/>
      <c r="J17" s="109" t="s">
        <v>53</v>
      </c>
      <c r="K17" s="126"/>
      <c r="L17" s="325"/>
      <c r="M17" s="328"/>
    </row>
    <row r="18" spans="1:13" s="111" customFormat="1" ht="66" customHeight="1">
      <c r="A18" s="302"/>
      <c r="B18" s="305"/>
      <c r="C18" s="295"/>
      <c r="D18" s="323"/>
      <c r="E18" s="326"/>
      <c r="F18" s="326"/>
      <c r="G18" s="326"/>
      <c r="H18" s="326"/>
      <c r="I18" s="326"/>
      <c r="J18" s="109" t="s">
        <v>54</v>
      </c>
      <c r="K18" s="126"/>
      <c r="L18" s="326"/>
      <c r="M18" s="328"/>
    </row>
    <row r="19" spans="1:13" s="272" customFormat="1" ht="87" customHeight="1">
      <c r="A19" s="265">
        <v>4</v>
      </c>
      <c r="B19" s="266">
        <v>10</v>
      </c>
      <c r="C19" s="267">
        <v>1041</v>
      </c>
      <c r="D19" s="268" t="s">
        <v>291</v>
      </c>
      <c r="E19" s="269">
        <v>348122</v>
      </c>
      <c r="F19" s="269">
        <v>341428</v>
      </c>
      <c r="G19" s="269">
        <v>131507</v>
      </c>
      <c r="H19" s="269">
        <v>0</v>
      </c>
      <c r="I19" s="269">
        <v>0</v>
      </c>
      <c r="J19" s="270" t="s">
        <v>93</v>
      </c>
      <c r="K19" s="269">
        <v>0</v>
      </c>
      <c r="L19" s="269">
        <v>209921</v>
      </c>
      <c r="M19" s="271" t="s">
        <v>6</v>
      </c>
    </row>
    <row r="20" spans="1:13" s="111" customFormat="1" ht="42.75" customHeight="1">
      <c r="A20" s="33">
        <v>5</v>
      </c>
      <c r="B20" s="110">
        <v>600</v>
      </c>
      <c r="C20" s="110">
        <v>60016</v>
      </c>
      <c r="D20" s="114" t="s">
        <v>150</v>
      </c>
      <c r="E20" s="122">
        <v>700000</v>
      </c>
      <c r="F20" s="122">
        <v>100000</v>
      </c>
      <c r="G20" s="122">
        <v>0</v>
      </c>
      <c r="H20" s="122">
        <v>100000</v>
      </c>
      <c r="I20" s="122">
        <v>0</v>
      </c>
      <c r="J20" s="109" t="s">
        <v>93</v>
      </c>
      <c r="K20" s="122">
        <v>0</v>
      </c>
      <c r="L20" s="122">
        <v>0</v>
      </c>
      <c r="M20" s="137" t="s">
        <v>6</v>
      </c>
    </row>
    <row r="21" spans="1:13" s="111" customFormat="1" ht="42.75" customHeight="1">
      <c r="A21" s="33">
        <v>6</v>
      </c>
      <c r="B21" s="110">
        <v>600</v>
      </c>
      <c r="C21" s="110">
        <v>60016</v>
      </c>
      <c r="D21" s="114" t="s">
        <v>267</v>
      </c>
      <c r="E21" s="122">
        <v>222340</v>
      </c>
      <c r="F21" s="122">
        <v>170000</v>
      </c>
      <c r="G21" s="122">
        <v>0</v>
      </c>
      <c r="H21" s="122">
        <v>170000</v>
      </c>
      <c r="I21" s="122">
        <v>0</v>
      </c>
      <c r="J21" s="109" t="s">
        <v>93</v>
      </c>
      <c r="K21" s="122"/>
      <c r="L21" s="122"/>
      <c r="M21" s="137" t="s">
        <v>6</v>
      </c>
    </row>
    <row r="22" spans="1:13" s="232" customFormat="1" ht="45.75" customHeight="1">
      <c r="A22" s="226">
        <v>7</v>
      </c>
      <c r="B22" s="227">
        <v>720</v>
      </c>
      <c r="C22" s="227">
        <v>72095</v>
      </c>
      <c r="D22" s="228" t="s">
        <v>166</v>
      </c>
      <c r="E22" s="229">
        <v>88286.2</v>
      </c>
      <c r="F22" s="229">
        <v>79746.2</v>
      </c>
      <c r="G22" s="229">
        <v>13936.23</v>
      </c>
      <c r="H22" s="229">
        <v>0</v>
      </c>
      <c r="I22" s="229">
        <v>0</v>
      </c>
      <c r="J22" s="230" t="s">
        <v>93</v>
      </c>
      <c r="K22" s="229">
        <v>0</v>
      </c>
      <c r="L22" s="229">
        <v>65809.97</v>
      </c>
      <c r="M22" s="231" t="s">
        <v>6</v>
      </c>
    </row>
    <row r="23" spans="1:13" s="232" customFormat="1" ht="64.5" customHeight="1">
      <c r="A23" s="226">
        <v>8</v>
      </c>
      <c r="B23" s="227">
        <v>720</v>
      </c>
      <c r="C23" s="227">
        <v>72095</v>
      </c>
      <c r="D23" s="228" t="s">
        <v>165</v>
      </c>
      <c r="E23" s="229">
        <v>84967.67</v>
      </c>
      <c r="F23" s="229">
        <v>84967.67</v>
      </c>
      <c r="G23" s="229">
        <v>19882.7</v>
      </c>
      <c r="H23" s="229">
        <v>0</v>
      </c>
      <c r="I23" s="229">
        <v>0</v>
      </c>
      <c r="J23" s="230" t="s">
        <v>93</v>
      </c>
      <c r="K23" s="229">
        <v>0</v>
      </c>
      <c r="L23" s="229">
        <v>65084.97</v>
      </c>
      <c r="M23" s="231" t="s">
        <v>6</v>
      </c>
    </row>
    <row r="24" spans="1:13" s="111" customFormat="1" ht="86.25" customHeight="1">
      <c r="A24" s="33">
        <v>9</v>
      </c>
      <c r="B24" s="117">
        <v>900</v>
      </c>
      <c r="C24" s="118">
        <v>90001</v>
      </c>
      <c r="D24" s="114" t="s">
        <v>156</v>
      </c>
      <c r="E24" s="122">
        <v>2890000</v>
      </c>
      <c r="F24" s="122">
        <v>960000</v>
      </c>
      <c r="G24" s="122">
        <v>0</v>
      </c>
      <c r="H24" s="122">
        <v>960000</v>
      </c>
      <c r="I24" s="122">
        <v>0</v>
      </c>
      <c r="J24" s="109" t="s">
        <v>93</v>
      </c>
      <c r="K24" s="122">
        <v>0</v>
      </c>
      <c r="L24" s="122">
        <v>0</v>
      </c>
      <c r="M24" s="231" t="s">
        <v>6</v>
      </c>
    </row>
    <row r="25" spans="1:13" s="111" customFormat="1" ht="35.25" customHeight="1">
      <c r="A25" s="329" t="s">
        <v>173</v>
      </c>
      <c r="B25" s="329"/>
      <c r="C25" s="329"/>
      <c r="D25" s="329"/>
      <c r="E25" s="122">
        <f>SUM(E10:E24)</f>
        <v>13222706.87</v>
      </c>
      <c r="F25" s="122">
        <f>SUM(F10:F24)</f>
        <v>3708715.09</v>
      </c>
      <c r="G25" s="122">
        <f>SUM(G10:G24)</f>
        <v>345705.89999999997</v>
      </c>
      <c r="H25" s="122">
        <f>SUM(H10:H24)</f>
        <v>1939036.25</v>
      </c>
      <c r="I25" s="122">
        <f>SUM(I10:I24)</f>
        <v>0</v>
      </c>
      <c r="J25" s="132"/>
      <c r="K25" s="122">
        <f>SUM(K10:K24)</f>
        <v>0</v>
      </c>
      <c r="L25" s="122">
        <f>SUM(L10:L24)</f>
        <v>1423972.94</v>
      </c>
      <c r="M25" s="233"/>
    </row>
    <row r="26" spans="1:13" ht="11.25" customHeight="1" hidden="1">
      <c r="A26" s="330" t="s">
        <v>174</v>
      </c>
      <c r="B26" s="331"/>
      <c r="C26" s="331"/>
      <c r="D26" s="332"/>
      <c r="E26" s="123"/>
      <c r="F26" s="123"/>
      <c r="G26" s="123"/>
      <c r="H26" s="123"/>
      <c r="I26" s="123"/>
      <c r="J26" s="32"/>
      <c r="K26" s="140"/>
      <c r="L26" s="123"/>
      <c r="M26" s="138"/>
    </row>
    <row r="27" spans="1:13" s="111" customFormat="1" ht="39" customHeight="1" hidden="1">
      <c r="A27" s="112">
        <v>1</v>
      </c>
      <c r="B27" s="113">
        <v>600</v>
      </c>
      <c r="C27" s="113">
        <v>60016</v>
      </c>
      <c r="D27" s="142" t="s">
        <v>178</v>
      </c>
      <c r="E27" s="124">
        <v>100000</v>
      </c>
      <c r="F27" s="124">
        <v>70000</v>
      </c>
      <c r="G27" s="124">
        <v>70000</v>
      </c>
      <c r="H27" s="124">
        <v>0</v>
      </c>
      <c r="I27" s="124">
        <v>0</v>
      </c>
      <c r="J27" s="109" t="s">
        <v>93</v>
      </c>
      <c r="K27" s="124">
        <v>0</v>
      </c>
      <c r="L27" s="124">
        <v>0</v>
      </c>
      <c r="M27" s="137" t="s">
        <v>6</v>
      </c>
    </row>
    <row r="28" spans="1:13" s="111" customFormat="1" ht="57" customHeight="1" hidden="1">
      <c r="A28" s="112">
        <v>2</v>
      </c>
      <c r="B28" s="113">
        <v>710</v>
      </c>
      <c r="C28" s="113">
        <v>71004</v>
      </c>
      <c r="D28" s="115" t="s">
        <v>155</v>
      </c>
      <c r="E28" s="124">
        <v>200000</v>
      </c>
      <c r="F28" s="124">
        <v>200000</v>
      </c>
      <c r="G28" s="124">
        <v>200000</v>
      </c>
      <c r="H28" s="124">
        <v>0</v>
      </c>
      <c r="I28" s="124">
        <v>0</v>
      </c>
      <c r="J28" s="109" t="s">
        <v>93</v>
      </c>
      <c r="K28" s="124">
        <v>0</v>
      </c>
      <c r="L28" s="124">
        <v>0</v>
      </c>
      <c r="M28" s="137" t="s">
        <v>6</v>
      </c>
    </row>
    <row r="29" spans="1:13" s="111" customFormat="1" ht="40.5" customHeight="1" hidden="1">
      <c r="A29" s="33">
        <v>3</v>
      </c>
      <c r="B29" s="110"/>
      <c r="C29" s="110"/>
      <c r="D29" s="114" t="s">
        <v>162</v>
      </c>
      <c r="E29" s="122">
        <v>840000</v>
      </c>
      <c r="F29" s="122">
        <v>550000</v>
      </c>
      <c r="G29" s="122">
        <v>550000</v>
      </c>
      <c r="H29" s="122">
        <v>0</v>
      </c>
      <c r="I29" s="122">
        <v>0</v>
      </c>
      <c r="J29" s="109" t="s">
        <v>93</v>
      </c>
      <c r="K29" s="122">
        <v>0</v>
      </c>
      <c r="L29" s="122">
        <v>0</v>
      </c>
      <c r="M29" s="137" t="s">
        <v>6</v>
      </c>
    </row>
    <row r="30" spans="1:13" s="111" customFormat="1" ht="44.25" customHeight="1" hidden="1">
      <c r="A30" s="33">
        <v>4</v>
      </c>
      <c r="B30" s="110">
        <v>801</v>
      </c>
      <c r="C30" s="110">
        <v>80113</v>
      </c>
      <c r="D30" s="114" t="s">
        <v>159</v>
      </c>
      <c r="E30" s="122">
        <v>225000</v>
      </c>
      <c r="F30" s="122">
        <v>85000</v>
      </c>
      <c r="G30" s="122">
        <v>85000</v>
      </c>
      <c r="H30" s="122">
        <v>0</v>
      </c>
      <c r="I30" s="122">
        <v>0</v>
      </c>
      <c r="J30" s="109" t="s">
        <v>93</v>
      </c>
      <c r="K30" s="122">
        <v>0</v>
      </c>
      <c r="L30" s="122">
        <v>0</v>
      </c>
      <c r="M30" s="137" t="s">
        <v>6</v>
      </c>
    </row>
    <row r="31" spans="1:13" s="111" customFormat="1" ht="42" customHeight="1" hidden="1">
      <c r="A31" s="33">
        <v>5</v>
      </c>
      <c r="B31" s="110"/>
      <c r="C31" s="110"/>
      <c r="D31" s="114" t="s">
        <v>160</v>
      </c>
      <c r="E31" s="122">
        <v>1480876.66</v>
      </c>
      <c r="F31" s="122">
        <v>472692</v>
      </c>
      <c r="G31" s="122">
        <v>472692</v>
      </c>
      <c r="H31" s="122">
        <v>0</v>
      </c>
      <c r="I31" s="122">
        <v>0</v>
      </c>
      <c r="J31" s="109" t="s">
        <v>93</v>
      </c>
      <c r="K31" s="122">
        <v>0</v>
      </c>
      <c r="L31" s="122">
        <v>0</v>
      </c>
      <c r="M31" s="136" t="s">
        <v>161</v>
      </c>
    </row>
    <row r="32" spans="1:13" s="111" customFormat="1" ht="43.5" customHeight="1" hidden="1">
      <c r="A32" s="33">
        <v>6</v>
      </c>
      <c r="B32" s="110"/>
      <c r="C32" s="110"/>
      <c r="D32" s="114" t="s">
        <v>163</v>
      </c>
      <c r="E32" s="122">
        <v>120130</v>
      </c>
      <c r="F32" s="122">
        <v>17300</v>
      </c>
      <c r="G32" s="122">
        <v>17300</v>
      </c>
      <c r="H32" s="122">
        <v>0</v>
      </c>
      <c r="I32" s="122">
        <v>0</v>
      </c>
      <c r="J32" s="109" t="s">
        <v>93</v>
      </c>
      <c r="K32" s="122">
        <v>0</v>
      </c>
      <c r="L32" s="122">
        <v>0</v>
      </c>
      <c r="M32" s="136" t="s">
        <v>26</v>
      </c>
    </row>
    <row r="33" spans="1:13" s="111" customFormat="1" ht="78.75" customHeight="1" hidden="1">
      <c r="A33" s="33">
        <v>7</v>
      </c>
      <c r="B33" s="110">
        <v>853</v>
      </c>
      <c r="C33" s="110">
        <v>85395</v>
      </c>
      <c r="D33" s="114" t="s">
        <v>164</v>
      </c>
      <c r="E33" s="122">
        <v>849693.79</v>
      </c>
      <c r="F33" s="122">
        <v>142544</v>
      </c>
      <c r="G33" s="122">
        <v>14968</v>
      </c>
      <c r="H33" s="122">
        <v>0</v>
      </c>
      <c r="I33" s="122">
        <v>0</v>
      </c>
      <c r="J33" s="109" t="s">
        <v>93</v>
      </c>
      <c r="K33" s="212">
        <v>6414</v>
      </c>
      <c r="L33" s="211">
        <v>121162</v>
      </c>
      <c r="M33" s="137" t="s">
        <v>26</v>
      </c>
    </row>
    <row r="34" spans="1:13" s="111" customFormat="1" ht="39" customHeight="1" hidden="1">
      <c r="A34" s="33">
        <v>8</v>
      </c>
      <c r="B34" s="110">
        <v>853</v>
      </c>
      <c r="C34" s="110">
        <v>85395</v>
      </c>
      <c r="D34" s="114" t="s">
        <v>168</v>
      </c>
      <c r="E34" s="122">
        <v>1245936</v>
      </c>
      <c r="F34" s="122">
        <v>392947.44</v>
      </c>
      <c r="G34" s="122">
        <v>3200</v>
      </c>
      <c r="H34" s="122">
        <v>0</v>
      </c>
      <c r="I34" s="122">
        <v>0</v>
      </c>
      <c r="J34" s="109" t="s">
        <v>93</v>
      </c>
      <c r="K34" s="212">
        <v>52768.9</v>
      </c>
      <c r="L34" s="122">
        <v>336978.54</v>
      </c>
      <c r="M34" s="137" t="s">
        <v>6</v>
      </c>
    </row>
    <row r="35" spans="1:13" s="111" customFormat="1" ht="39" customHeight="1" hidden="1">
      <c r="A35" s="33"/>
      <c r="B35" s="110">
        <v>900</v>
      </c>
      <c r="C35" s="110">
        <v>90015</v>
      </c>
      <c r="D35" s="114" t="s">
        <v>270</v>
      </c>
      <c r="E35" s="122"/>
      <c r="F35" s="122">
        <v>180000</v>
      </c>
      <c r="G35" s="122">
        <v>180000</v>
      </c>
      <c r="H35" s="122"/>
      <c r="I35" s="122"/>
      <c r="J35" s="109"/>
      <c r="K35" s="212"/>
      <c r="L35" s="122"/>
      <c r="M35" s="137" t="s">
        <v>6</v>
      </c>
    </row>
    <row r="36" spans="1:13" s="111" customFormat="1" ht="40.5" customHeight="1" hidden="1">
      <c r="A36" s="33">
        <v>9</v>
      </c>
      <c r="B36" s="117">
        <v>900</v>
      </c>
      <c r="C36" s="118">
        <v>90015</v>
      </c>
      <c r="D36" s="114" t="s">
        <v>176</v>
      </c>
      <c r="E36" s="122">
        <v>150000</v>
      </c>
      <c r="F36" s="122">
        <v>40000</v>
      </c>
      <c r="G36" s="122">
        <v>40000</v>
      </c>
      <c r="H36" s="122">
        <v>0</v>
      </c>
      <c r="I36" s="122">
        <v>0</v>
      </c>
      <c r="J36" s="109" t="s">
        <v>93</v>
      </c>
      <c r="K36" s="122">
        <v>0</v>
      </c>
      <c r="L36" s="122">
        <v>0</v>
      </c>
      <c r="M36" s="137" t="s">
        <v>6</v>
      </c>
    </row>
    <row r="37" spans="1:13" s="111" customFormat="1" ht="40.5" customHeight="1" hidden="1">
      <c r="A37" s="33"/>
      <c r="B37" s="117"/>
      <c r="C37" s="118">
        <v>90095</v>
      </c>
      <c r="D37" s="114" t="s">
        <v>269</v>
      </c>
      <c r="E37" s="122">
        <v>180000</v>
      </c>
      <c r="F37" s="122">
        <v>60000</v>
      </c>
      <c r="G37" s="122">
        <v>60000</v>
      </c>
      <c r="H37" s="122"/>
      <c r="I37" s="122"/>
      <c r="J37" s="109"/>
      <c r="K37" s="122"/>
      <c r="L37" s="122"/>
      <c r="M37" s="137" t="s">
        <v>6</v>
      </c>
    </row>
    <row r="38" spans="1:13" s="111" customFormat="1" ht="94.5" customHeight="1" hidden="1">
      <c r="A38" s="33">
        <v>10</v>
      </c>
      <c r="B38" s="117">
        <v>921</v>
      </c>
      <c r="C38" s="118">
        <v>92105</v>
      </c>
      <c r="D38" s="114" t="s">
        <v>170</v>
      </c>
      <c r="E38" s="122">
        <v>140000</v>
      </c>
      <c r="F38" s="122">
        <v>70000</v>
      </c>
      <c r="G38" s="122">
        <v>70000</v>
      </c>
      <c r="H38" s="122">
        <v>0</v>
      </c>
      <c r="I38" s="122">
        <v>0</v>
      </c>
      <c r="J38" s="109" t="s">
        <v>93</v>
      </c>
      <c r="K38" s="122">
        <v>0</v>
      </c>
      <c r="L38" s="122">
        <v>0</v>
      </c>
      <c r="M38" s="137" t="s">
        <v>6</v>
      </c>
    </row>
    <row r="39" spans="1:13" s="111" customFormat="1" ht="46.5" customHeight="1" hidden="1">
      <c r="A39" s="33">
        <v>11</v>
      </c>
      <c r="B39" s="117">
        <v>926</v>
      </c>
      <c r="C39" s="118">
        <v>92601</v>
      </c>
      <c r="D39" s="114" t="s">
        <v>169</v>
      </c>
      <c r="E39" s="122">
        <v>720000</v>
      </c>
      <c r="F39" s="122">
        <v>76356</v>
      </c>
      <c r="G39" s="122">
        <v>76356</v>
      </c>
      <c r="H39" s="122">
        <v>0</v>
      </c>
      <c r="I39" s="122">
        <v>0</v>
      </c>
      <c r="J39" s="109" t="s">
        <v>93</v>
      </c>
      <c r="K39" s="122">
        <v>0</v>
      </c>
      <c r="L39" s="122">
        <v>0</v>
      </c>
      <c r="M39" s="137" t="s">
        <v>6</v>
      </c>
    </row>
    <row r="40" spans="1:13" s="111" customFormat="1" ht="18.75" customHeight="1" hidden="1">
      <c r="A40" s="329" t="s">
        <v>172</v>
      </c>
      <c r="B40" s="329"/>
      <c r="C40" s="329"/>
      <c r="D40" s="329"/>
      <c r="E40" s="122">
        <f>SUM(E27:E39)</f>
        <v>6251636.45</v>
      </c>
      <c r="F40" s="122">
        <f>SUM(F27:F39)</f>
        <v>2356839.44</v>
      </c>
      <c r="G40" s="122">
        <f>SUM(G27:G39)</f>
        <v>1839516</v>
      </c>
      <c r="H40" s="122">
        <f>SUM(H27:H39)</f>
        <v>0</v>
      </c>
      <c r="I40" s="122">
        <f>SUM(I27:I39)</f>
        <v>0</v>
      </c>
      <c r="J40" s="132"/>
      <c r="K40" s="122">
        <f>SUM(K27:K39)</f>
        <v>59182.9</v>
      </c>
      <c r="L40" s="122">
        <f>SUM(L27:L39)</f>
        <v>458140.54</v>
      </c>
      <c r="M40" s="33" t="s">
        <v>82</v>
      </c>
    </row>
    <row r="41" spans="1:13" s="111" customFormat="1" ht="18.75" customHeight="1" hidden="1">
      <c r="A41" s="329" t="s">
        <v>177</v>
      </c>
      <c r="B41" s="329"/>
      <c r="C41" s="329"/>
      <c r="D41" s="329"/>
      <c r="E41" s="122">
        <f>SUM(E25,E40)</f>
        <v>19474343.32</v>
      </c>
      <c r="F41" s="122">
        <f>SUM(F25,F40)</f>
        <v>6065554.529999999</v>
      </c>
      <c r="G41" s="122">
        <f>SUM(G25,G40)</f>
        <v>2185221.9</v>
      </c>
      <c r="H41" s="122">
        <f>SUM(H25,H40)</f>
        <v>1939036.25</v>
      </c>
      <c r="I41" s="122">
        <f>SUM(I25,I40)</f>
        <v>0</v>
      </c>
      <c r="J41" s="132"/>
      <c r="K41" s="122">
        <f>SUM(K25,K40)</f>
        <v>59182.9</v>
      </c>
      <c r="L41" s="122">
        <f>SUM(L25,L40)</f>
        <v>1882113.48</v>
      </c>
      <c r="M41" s="33" t="s">
        <v>82</v>
      </c>
    </row>
    <row r="42" spans="1:10" ht="11.25">
      <c r="A42" s="28" t="s">
        <v>19</v>
      </c>
      <c r="J42" s="28" t="s">
        <v>7</v>
      </c>
    </row>
    <row r="43" ht="11.25">
      <c r="A43" s="28" t="s">
        <v>20</v>
      </c>
    </row>
    <row r="44" ht="11.25">
      <c r="A44" s="28" t="s">
        <v>21</v>
      </c>
    </row>
    <row r="45" ht="11.25">
      <c r="A45" s="28" t="s">
        <v>22</v>
      </c>
    </row>
    <row r="46" ht="11.25">
      <c r="A46" s="28" t="s">
        <v>23</v>
      </c>
    </row>
  </sheetData>
  <sheetProtection/>
  <mergeCells count="43">
    <mergeCell ref="L15:L18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H5:H7"/>
    <mergeCell ref="J5:K7"/>
    <mergeCell ref="G4:L4"/>
    <mergeCell ref="L5:L7"/>
    <mergeCell ref="I6:I7"/>
    <mergeCell ref="G5:G7"/>
    <mergeCell ref="M15:M18"/>
    <mergeCell ref="J8:K8"/>
    <mergeCell ref="A9:D9"/>
    <mergeCell ref="G15:G18"/>
    <mergeCell ref="A15:A18"/>
    <mergeCell ref="B15:B18"/>
    <mergeCell ref="C15:C18"/>
    <mergeCell ref="D15:D18"/>
    <mergeCell ref="A11:A14"/>
    <mergeCell ref="B11:B14"/>
    <mergeCell ref="A41:D41"/>
    <mergeCell ref="H15:H18"/>
    <mergeCell ref="I15:I18"/>
    <mergeCell ref="A40:D40"/>
    <mergeCell ref="A25:D25"/>
    <mergeCell ref="A26:D26"/>
    <mergeCell ref="E15:E18"/>
    <mergeCell ref="F15:F18"/>
    <mergeCell ref="M11:M14"/>
    <mergeCell ref="F11:F14"/>
    <mergeCell ref="G11:G14"/>
    <mergeCell ref="H11:H14"/>
    <mergeCell ref="I11:I14"/>
    <mergeCell ref="C11:C14"/>
    <mergeCell ref="D11:D14"/>
    <mergeCell ref="E11:E14"/>
    <mergeCell ref="L11:L14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scale="90" r:id="rId1"/>
  <headerFooter alignWithMargins="0">
    <oddHeader>&amp;R&amp;9
Załącznik Nr 3
do Uchwały Nr XVII/.../2012
Rady Gminy  Skarżysko Kościelne 
z dnia 28 lutego 2012 r.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29">
      <selection activeCell="I27" sqref="I27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62" customWidth="1"/>
  </cols>
  <sheetData>
    <row r="1" spans="1:8" ht="60.75" customHeight="1">
      <c r="A1" s="309" t="s">
        <v>180</v>
      </c>
      <c r="B1" s="309"/>
      <c r="C1" s="309"/>
      <c r="D1" s="309"/>
      <c r="E1" s="309"/>
      <c r="F1" s="309"/>
      <c r="G1" s="309"/>
      <c r="H1" s="309"/>
    </row>
    <row r="2" spans="2:8" ht="12" customHeight="1">
      <c r="B2" s="1"/>
      <c r="C2" s="1"/>
      <c r="G2" s="4"/>
      <c r="H2" s="158" t="s">
        <v>78</v>
      </c>
    </row>
    <row r="3" spans="1:8" s="148" customFormat="1" ht="51" customHeight="1">
      <c r="A3" s="145" t="s">
        <v>88</v>
      </c>
      <c r="B3" s="145" t="s">
        <v>79</v>
      </c>
      <c r="C3" s="147" t="s">
        <v>33</v>
      </c>
      <c r="D3" s="145" t="s">
        <v>57</v>
      </c>
      <c r="E3" s="145" t="s">
        <v>58</v>
      </c>
      <c r="F3" s="145" t="s">
        <v>153</v>
      </c>
      <c r="G3" s="145" t="s">
        <v>34</v>
      </c>
      <c r="H3" s="159" t="s">
        <v>3</v>
      </c>
    </row>
    <row r="4" spans="1:8" s="18" customFormat="1" ht="8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164">
        <v>8</v>
      </c>
    </row>
    <row r="5" spans="1:8" s="62" customFormat="1" ht="13.5" customHeight="1">
      <c r="A5" s="59">
        <v>1</v>
      </c>
      <c r="B5" s="38" t="s">
        <v>41</v>
      </c>
      <c r="C5" s="38"/>
      <c r="D5" s="60"/>
      <c r="E5" s="60"/>
      <c r="F5" s="60"/>
      <c r="G5" s="61"/>
      <c r="H5" s="160"/>
    </row>
    <row r="6" spans="1:8" s="1" customFormat="1" ht="30" customHeight="1">
      <c r="A6" s="47"/>
      <c r="B6" s="35" t="s">
        <v>213</v>
      </c>
      <c r="C6" s="35" t="s">
        <v>6</v>
      </c>
      <c r="D6" s="10">
        <v>600</v>
      </c>
      <c r="E6" s="10">
        <v>60095</v>
      </c>
      <c r="F6" s="10">
        <v>4300</v>
      </c>
      <c r="G6" s="23" t="s">
        <v>42</v>
      </c>
      <c r="H6" s="134">
        <v>4115</v>
      </c>
    </row>
    <row r="7" spans="1:8" s="1" customFormat="1" ht="41.25" customHeight="1">
      <c r="A7" s="47"/>
      <c r="B7" s="96" t="s">
        <v>182</v>
      </c>
      <c r="C7" s="35" t="s">
        <v>198</v>
      </c>
      <c r="D7" s="10">
        <v>801</v>
      </c>
      <c r="E7" s="10">
        <v>80101</v>
      </c>
      <c r="F7" s="10">
        <v>4210</v>
      </c>
      <c r="G7" s="23" t="s">
        <v>42</v>
      </c>
      <c r="H7" s="134">
        <v>3000</v>
      </c>
    </row>
    <row r="8" spans="1:8" s="1" customFormat="1" ht="21.75" customHeight="1">
      <c r="A8" s="47"/>
      <c r="B8" s="96" t="s">
        <v>183</v>
      </c>
      <c r="C8" s="35" t="s">
        <v>6</v>
      </c>
      <c r="D8" s="10">
        <v>900</v>
      </c>
      <c r="E8" s="10">
        <v>90095</v>
      </c>
      <c r="F8" s="10">
        <v>4210</v>
      </c>
      <c r="G8" s="23" t="s">
        <v>42</v>
      </c>
      <c r="H8" s="134">
        <v>3000</v>
      </c>
    </row>
    <row r="9" spans="1:8" s="1" customFormat="1" ht="39.75" customHeight="1">
      <c r="A9" s="47"/>
      <c r="B9" s="96" t="s">
        <v>214</v>
      </c>
      <c r="C9" s="35" t="s">
        <v>198</v>
      </c>
      <c r="D9" s="10">
        <v>801</v>
      </c>
      <c r="E9" s="10">
        <v>80101</v>
      </c>
      <c r="F9" s="10">
        <v>4210</v>
      </c>
      <c r="G9" s="23" t="s">
        <v>42</v>
      </c>
      <c r="H9" s="134">
        <v>9794.5</v>
      </c>
    </row>
    <row r="10" spans="1:8" s="1" customFormat="1" ht="51.75" customHeight="1">
      <c r="A10" s="47"/>
      <c r="B10" s="96" t="s">
        <v>181</v>
      </c>
      <c r="C10" s="35" t="s">
        <v>198</v>
      </c>
      <c r="D10" s="10">
        <v>801</v>
      </c>
      <c r="E10" s="10">
        <v>80101</v>
      </c>
      <c r="F10" s="10">
        <v>4300</v>
      </c>
      <c r="G10" s="23" t="s">
        <v>42</v>
      </c>
      <c r="H10" s="134">
        <v>4000</v>
      </c>
    </row>
    <row r="11" spans="1:8" s="62" customFormat="1" ht="18.75" customHeight="1">
      <c r="A11" s="346" t="s">
        <v>35</v>
      </c>
      <c r="B11" s="347"/>
      <c r="C11" s="347"/>
      <c r="D11" s="347"/>
      <c r="E11" s="347"/>
      <c r="F11" s="347"/>
      <c r="G11" s="348"/>
      <c r="H11" s="160">
        <f>SUM(H6:H10)</f>
        <v>23909.5</v>
      </c>
    </row>
    <row r="12" spans="1:8" s="62" customFormat="1" ht="15.75" customHeight="1">
      <c r="A12" s="59">
        <v>2</v>
      </c>
      <c r="B12" s="38" t="s">
        <v>184</v>
      </c>
      <c r="C12" s="38"/>
      <c r="D12" s="60"/>
      <c r="E12" s="60"/>
      <c r="F12" s="60"/>
      <c r="G12" s="61"/>
      <c r="H12" s="160"/>
    </row>
    <row r="13" spans="1:8" s="1" customFormat="1" ht="17.25" customHeight="1">
      <c r="A13" s="50"/>
      <c r="B13" s="157" t="s">
        <v>215</v>
      </c>
      <c r="C13" s="156" t="s">
        <v>6</v>
      </c>
      <c r="D13" s="25">
        <v>921</v>
      </c>
      <c r="E13" s="25">
        <v>92195</v>
      </c>
      <c r="F13" s="10">
        <v>4210</v>
      </c>
      <c r="G13" s="163" t="s">
        <v>42</v>
      </c>
      <c r="H13" s="134">
        <v>13909.5</v>
      </c>
    </row>
    <row r="14" spans="1:8" s="1" customFormat="1" ht="16.5" customHeight="1">
      <c r="A14" s="283"/>
      <c r="B14" s="349" t="s">
        <v>185</v>
      </c>
      <c r="C14" s="339" t="s">
        <v>6</v>
      </c>
      <c r="D14" s="342">
        <v>921</v>
      </c>
      <c r="E14" s="342">
        <v>92195</v>
      </c>
      <c r="F14" s="10">
        <v>4210</v>
      </c>
      <c r="G14" s="354" t="s">
        <v>42</v>
      </c>
      <c r="H14" s="134">
        <v>3000</v>
      </c>
    </row>
    <row r="15" spans="1:8" s="1" customFormat="1" ht="15.75" customHeight="1">
      <c r="A15" s="285"/>
      <c r="B15" s="351"/>
      <c r="C15" s="352"/>
      <c r="D15" s="353"/>
      <c r="E15" s="353"/>
      <c r="F15" s="47">
        <v>4300</v>
      </c>
      <c r="G15" s="355"/>
      <c r="H15" s="134">
        <v>7000</v>
      </c>
    </row>
    <row r="16" spans="1:8" s="62" customFormat="1" ht="14.25" customHeight="1">
      <c r="A16" s="346" t="s">
        <v>35</v>
      </c>
      <c r="B16" s="347"/>
      <c r="C16" s="347"/>
      <c r="D16" s="347"/>
      <c r="E16" s="347"/>
      <c r="F16" s="347"/>
      <c r="G16" s="348"/>
      <c r="H16" s="160">
        <f>SUM(H13:H15)</f>
        <v>23909.5</v>
      </c>
    </row>
    <row r="17" spans="1:8" s="62" customFormat="1" ht="14.25" customHeight="1">
      <c r="A17" s="59">
        <v>3</v>
      </c>
      <c r="B17" s="38" t="s">
        <v>186</v>
      </c>
      <c r="C17" s="38"/>
      <c r="D17" s="60"/>
      <c r="E17" s="60"/>
      <c r="F17" s="60"/>
      <c r="G17" s="61"/>
      <c r="H17" s="160"/>
    </row>
    <row r="18" spans="1:8" s="1" customFormat="1" ht="18" customHeight="1">
      <c r="A18" s="283"/>
      <c r="B18" s="349" t="s">
        <v>187</v>
      </c>
      <c r="C18" s="339" t="s">
        <v>6</v>
      </c>
      <c r="D18" s="342">
        <v>900</v>
      </c>
      <c r="E18" s="342">
        <v>90095</v>
      </c>
      <c r="F18" s="10">
        <v>4110</v>
      </c>
      <c r="G18" s="354" t="s">
        <v>42</v>
      </c>
      <c r="H18" s="134">
        <v>277</v>
      </c>
    </row>
    <row r="19" spans="1:8" s="1" customFormat="1" ht="17.25" customHeight="1">
      <c r="A19" s="284"/>
      <c r="B19" s="350"/>
      <c r="C19" s="340"/>
      <c r="D19" s="343"/>
      <c r="E19" s="343"/>
      <c r="F19" s="47">
        <v>4170</v>
      </c>
      <c r="G19" s="356"/>
      <c r="H19" s="134">
        <v>1833</v>
      </c>
    </row>
    <row r="20" spans="1:8" s="1" customFormat="1" ht="18" customHeight="1">
      <c r="A20" s="285"/>
      <c r="B20" s="351"/>
      <c r="C20" s="352"/>
      <c r="D20" s="353"/>
      <c r="E20" s="353"/>
      <c r="F20" s="47">
        <v>4210</v>
      </c>
      <c r="G20" s="355"/>
      <c r="H20" s="134">
        <v>2799.5</v>
      </c>
    </row>
    <row r="21" spans="1:8" s="1" customFormat="1" ht="19.5" customHeight="1">
      <c r="A21" s="50"/>
      <c r="B21" s="157" t="s">
        <v>216</v>
      </c>
      <c r="C21" s="156" t="s">
        <v>6</v>
      </c>
      <c r="D21" s="25">
        <v>921</v>
      </c>
      <c r="E21" s="25">
        <v>92195</v>
      </c>
      <c r="F21" s="10">
        <v>4210</v>
      </c>
      <c r="G21" s="163" t="s">
        <v>42</v>
      </c>
      <c r="H21" s="134">
        <v>9000</v>
      </c>
    </row>
    <row r="22" spans="1:8" s="1" customFormat="1" ht="18" customHeight="1">
      <c r="A22" s="283"/>
      <c r="B22" s="349" t="s">
        <v>188</v>
      </c>
      <c r="C22" s="339" t="s">
        <v>6</v>
      </c>
      <c r="D22" s="342">
        <v>926</v>
      </c>
      <c r="E22" s="342">
        <v>92695</v>
      </c>
      <c r="F22" s="10">
        <v>4110</v>
      </c>
      <c r="G22" s="354" t="s">
        <v>42</v>
      </c>
      <c r="H22" s="134">
        <v>748</v>
      </c>
    </row>
    <row r="23" spans="1:8" s="1" customFormat="1" ht="17.25" customHeight="1">
      <c r="A23" s="284"/>
      <c r="B23" s="350"/>
      <c r="C23" s="340"/>
      <c r="D23" s="343"/>
      <c r="E23" s="343"/>
      <c r="F23" s="47">
        <v>4170</v>
      </c>
      <c r="G23" s="356"/>
      <c r="H23" s="134">
        <v>4952</v>
      </c>
    </row>
    <row r="24" spans="1:8" s="1" customFormat="1" ht="19.5" customHeight="1">
      <c r="A24" s="285"/>
      <c r="B24" s="351"/>
      <c r="C24" s="352"/>
      <c r="D24" s="353"/>
      <c r="E24" s="353"/>
      <c r="F24" s="47">
        <v>4210</v>
      </c>
      <c r="G24" s="355"/>
      <c r="H24" s="134">
        <v>4300</v>
      </c>
    </row>
    <row r="25" spans="1:8" s="62" customFormat="1" ht="14.25" customHeight="1">
      <c r="A25" s="346" t="s">
        <v>35</v>
      </c>
      <c r="B25" s="347"/>
      <c r="C25" s="347"/>
      <c r="D25" s="347"/>
      <c r="E25" s="347"/>
      <c r="F25" s="347"/>
      <c r="G25" s="348"/>
      <c r="H25" s="160">
        <f>SUM(H18:H24)</f>
        <v>23909.5</v>
      </c>
    </row>
    <row r="26" spans="1:11" s="62" customFormat="1" ht="13.5" customHeight="1">
      <c r="A26" s="59">
        <v>4</v>
      </c>
      <c r="B26" s="38" t="s">
        <v>40</v>
      </c>
      <c r="C26" s="38"/>
      <c r="D26" s="60"/>
      <c r="E26" s="60"/>
      <c r="F26" s="60"/>
      <c r="G26" s="61"/>
      <c r="H26" s="160"/>
      <c r="K26" s="1"/>
    </row>
    <row r="27" spans="1:8" s="1" customFormat="1" ht="16.5" customHeight="1">
      <c r="A27" s="283"/>
      <c r="B27" s="349" t="s">
        <v>141</v>
      </c>
      <c r="C27" s="339" t="s">
        <v>6</v>
      </c>
      <c r="D27" s="342">
        <v>900</v>
      </c>
      <c r="E27" s="342">
        <v>90095</v>
      </c>
      <c r="F27" s="10">
        <v>4210</v>
      </c>
      <c r="G27" s="354" t="s">
        <v>42</v>
      </c>
      <c r="H27" s="134">
        <v>2000</v>
      </c>
    </row>
    <row r="28" spans="1:8" s="1" customFormat="1" ht="15" customHeight="1">
      <c r="A28" s="285"/>
      <c r="B28" s="351"/>
      <c r="C28" s="352"/>
      <c r="D28" s="353"/>
      <c r="E28" s="353"/>
      <c r="F28" s="10">
        <v>4300</v>
      </c>
      <c r="G28" s="355"/>
      <c r="H28" s="134">
        <v>463</v>
      </c>
    </row>
    <row r="29" spans="1:8" s="1" customFormat="1" ht="26.25" customHeight="1">
      <c r="A29" s="47"/>
      <c r="B29" s="95" t="s">
        <v>266</v>
      </c>
      <c r="C29" s="35" t="s">
        <v>6</v>
      </c>
      <c r="D29" s="10">
        <v>900</v>
      </c>
      <c r="E29" s="10">
        <v>90095</v>
      </c>
      <c r="F29" s="10">
        <v>4210</v>
      </c>
      <c r="G29" s="23" t="s">
        <v>42</v>
      </c>
      <c r="H29" s="134">
        <v>2000</v>
      </c>
    </row>
    <row r="30" spans="1:8" s="260" customFormat="1" ht="16.5" customHeight="1">
      <c r="A30" s="275"/>
      <c r="B30" s="337" t="s">
        <v>282</v>
      </c>
      <c r="C30" s="339" t="s">
        <v>212</v>
      </c>
      <c r="D30" s="342">
        <v>801</v>
      </c>
      <c r="E30" s="283">
        <v>80101</v>
      </c>
      <c r="F30" s="10">
        <v>4210</v>
      </c>
      <c r="G30" s="345" t="s">
        <v>42</v>
      </c>
      <c r="H30" s="134">
        <v>2528</v>
      </c>
    </row>
    <row r="31" spans="1:8" s="260" customFormat="1" ht="17.25" customHeight="1">
      <c r="A31" s="275"/>
      <c r="B31" s="337"/>
      <c r="C31" s="340"/>
      <c r="D31" s="343"/>
      <c r="E31" s="284"/>
      <c r="F31" s="10">
        <v>4300</v>
      </c>
      <c r="G31" s="345"/>
      <c r="H31" s="134">
        <v>219</v>
      </c>
    </row>
    <row r="32" spans="1:8" s="260" customFormat="1" ht="16.5" customHeight="1">
      <c r="A32" s="276"/>
      <c r="B32" s="338"/>
      <c r="C32" s="341"/>
      <c r="D32" s="344"/>
      <c r="E32" s="285"/>
      <c r="F32" s="10">
        <v>6060</v>
      </c>
      <c r="G32" s="23" t="s">
        <v>280</v>
      </c>
      <c r="H32" s="134">
        <v>4553</v>
      </c>
    </row>
    <row r="33" spans="1:8" s="62" customFormat="1" ht="15" customHeight="1">
      <c r="A33" s="346" t="s">
        <v>35</v>
      </c>
      <c r="B33" s="347"/>
      <c r="C33" s="347"/>
      <c r="D33" s="347"/>
      <c r="E33" s="347"/>
      <c r="F33" s="347"/>
      <c r="G33" s="348"/>
      <c r="H33" s="160">
        <f>SUM(H27:H32)</f>
        <v>11763</v>
      </c>
    </row>
    <row r="34" spans="1:8" s="62" customFormat="1" ht="13.5" customHeight="1">
      <c r="A34" s="59">
        <v>5</v>
      </c>
      <c r="B34" s="38" t="s">
        <v>152</v>
      </c>
      <c r="C34" s="38"/>
      <c r="D34" s="60"/>
      <c r="E34" s="60"/>
      <c r="F34" s="60"/>
      <c r="G34" s="61"/>
      <c r="H34" s="160"/>
    </row>
    <row r="35" spans="1:8" s="1" customFormat="1" ht="39" customHeight="1">
      <c r="A35" s="47"/>
      <c r="B35" s="95" t="s">
        <v>143</v>
      </c>
      <c r="C35" s="35" t="s">
        <v>6</v>
      </c>
      <c r="D35" s="10">
        <v>900</v>
      </c>
      <c r="E35" s="10">
        <v>90095</v>
      </c>
      <c r="F35" s="10">
        <v>4210</v>
      </c>
      <c r="G35" s="23" t="s">
        <v>42</v>
      </c>
      <c r="H35" s="134">
        <v>6469</v>
      </c>
    </row>
    <row r="36" spans="1:8" s="1" customFormat="1" ht="33.75" customHeight="1">
      <c r="A36" s="47"/>
      <c r="B36" s="95" t="s">
        <v>217</v>
      </c>
      <c r="C36" s="35" t="s">
        <v>6</v>
      </c>
      <c r="D36" s="10">
        <v>921</v>
      </c>
      <c r="E36" s="10">
        <v>92195</v>
      </c>
      <c r="F36" s="10">
        <v>4210</v>
      </c>
      <c r="G36" s="23" t="s">
        <v>42</v>
      </c>
      <c r="H36" s="134">
        <v>9000</v>
      </c>
    </row>
    <row r="37" spans="1:8" s="1" customFormat="1" ht="23.25" customHeight="1" hidden="1">
      <c r="A37" s="47"/>
      <c r="B37" s="35"/>
      <c r="C37" s="35"/>
      <c r="D37" s="10"/>
      <c r="E37" s="10"/>
      <c r="F37" s="10"/>
      <c r="G37" s="23"/>
      <c r="H37" s="134"/>
    </row>
    <row r="38" spans="1:8" s="62" customFormat="1" ht="51" customHeight="1">
      <c r="A38" s="346" t="s">
        <v>35</v>
      </c>
      <c r="B38" s="347"/>
      <c r="C38" s="347"/>
      <c r="D38" s="347"/>
      <c r="E38" s="347"/>
      <c r="F38" s="347"/>
      <c r="G38" s="348"/>
      <c r="H38" s="160">
        <f>SUM(H35:H37)</f>
        <v>15469</v>
      </c>
    </row>
    <row r="39" spans="1:8" s="62" customFormat="1" ht="14.25" customHeight="1">
      <c r="A39" s="59">
        <v>6</v>
      </c>
      <c r="B39" s="38" t="s">
        <v>39</v>
      </c>
      <c r="C39" s="38"/>
      <c r="D39" s="60"/>
      <c r="E39" s="60"/>
      <c r="F39" s="60"/>
      <c r="G39" s="61"/>
      <c r="H39" s="160"/>
    </row>
    <row r="40" spans="1:8" s="1" customFormat="1" ht="17.25" customHeight="1">
      <c r="A40" s="283"/>
      <c r="B40" s="349" t="s">
        <v>190</v>
      </c>
      <c r="C40" s="339" t="s">
        <v>50</v>
      </c>
      <c r="D40" s="342">
        <v>800</v>
      </c>
      <c r="E40" s="342">
        <v>80101</v>
      </c>
      <c r="F40" s="10">
        <v>4210</v>
      </c>
      <c r="G40" s="354" t="s">
        <v>42</v>
      </c>
      <c r="H40" s="134">
        <v>12000</v>
      </c>
    </row>
    <row r="41" spans="1:8" s="1" customFormat="1" ht="25.5" customHeight="1">
      <c r="A41" s="285"/>
      <c r="B41" s="351"/>
      <c r="C41" s="352"/>
      <c r="D41" s="353"/>
      <c r="E41" s="353"/>
      <c r="F41" s="10">
        <v>4300</v>
      </c>
      <c r="G41" s="355"/>
      <c r="H41" s="134">
        <v>4400</v>
      </c>
    </row>
    <row r="42" spans="1:8" s="1" customFormat="1" ht="20.25" customHeight="1">
      <c r="A42" s="283"/>
      <c r="B42" s="349" t="s">
        <v>191</v>
      </c>
      <c r="C42" s="339" t="s">
        <v>6</v>
      </c>
      <c r="D42" s="342">
        <v>900</v>
      </c>
      <c r="E42" s="342">
        <v>90095</v>
      </c>
      <c r="F42" s="10">
        <v>4110</v>
      </c>
      <c r="G42" s="354" t="s">
        <v>42</v>
      </c>
      <c r="H42" s="134">
        <v>394</v>
      </c>
    </row>
    <row r="43" spans="1:8" s="1" customFormat="1" ht="21" customHeight="1">
      <c r="A43" s="284"/>
      <c r="B43" s="350"/>
      <c r="C43" s="340"/>
      <c r="D43" s="343"/>
      <c r="E43" s="343"/>
      <c r="F43" s="10">
        <v>4170</v>
      </c>
      <c r="G43" s="356"/>
      <c r="H43" s="134">
        <v>2606</v>
      </c>
    </row>
    <row r="44" spans="1:8" s="1" customFormat="1" ht="18.75" customHeight="1">
      <c r="A44" s="285"/>
      <c r="B44" s="351"/>
      <c r="C44" s="352"/>
      <c r="D44" s="353"/>
      <c r="E44" s="353"/>
      <c r="F44" s="10">
        <v>4210</v>
      </c>
      <c r="G44" s="355"/>
      <c r="H44" s="134">
        <v>4509.5</v>
      </c>
    </row>
    <row r="45" spans="1:8" s="62" customFormat="1" ht="12" customHeight="1">
      <c r="A45" s="346" t="s">
        <v>35</v>
      </c>
      <c r="B45" s="347"/>
      <c r="C45" s="347"/>
      <c r="D45" s="347"/>
      <c r="E45" s="347"/>
      <c r="F45" s="347"/>
      <c r="G45" s="348"/>
      <c r="H45" s="160">
        <f>SUM(H40:H44)</f>
        <v>23909.5</v>
      </c>
    </row>
    <row r="46" spans="1:8" s="62" customFormat="1" ht="12" customHeight="1">
      <c r="A46" s="59">
        <v>7</v>
      </c>
      <c r="B46" s="38" t="s">
        <v>38</v>
      </c>
      <c r="C46" s="38"/>
      <c r="D46" s="60"/>
      <c r="E46" s="60"/>
      <c r="F46" s="60"/>
      <c r="G46" s="61"/>
      <c r="H46" s="160"/>
    </row>
    <row r="47" spans="1:8" s="1" customFormat="1" ht="16.5" customHeight="1">
      <c r="A47" s="283"/>
      <c r="B47" s="349" t="s">
        <v>193</v>
      </c>
      <c r="C47" s="339" t="s">
        <v>6</v>
      </c>
      <c r="D47" s="342">
        <v>600</v>
      </c>
      <c r="E47" s="342">
        <v>60016</v>
      </c>
      <c r="F47" s="10">
        <v>4210</v>
      </c>
      <c r="G47" s="354" t="s">
        <v>42</v>
      </c>
      <c r="H47" s="134">
        <v>1000</v>
      </c>
    </row>
    <row r="48" spans="1:8" s="1" customFormat="1" ht="15" customHeight="1">
      <c r="A48" s="285"/>
      <c r="B48" s="351"/>
      <c r="C48" s="352"/>
      <c r="D48" s="353"/>
      <c r="E48" s="353"/>
      <c r="F48" s="10">
        <v>4300</v>
      </c>
      <c r="G48" s="355"/>
      <c r="H48" s="134">
        <v>1500</v>
      </c>
    </row>
    <row r="49" spans="1:8" s="1" customFormat="1" ht="23.25" customHeight="1">
      <c r="A49" s="47"/>
      <c r="B49" s="95" t="s">
        <v>192</v>
      </c>
      <c r="C49" s="35" t="s">
        <v>6</v>
      </c>
      <c r="D49" s="10">
        <v>900</v>
      </c>
      <c r="E49" s="10">
        <v>90095</v>
      </c>
      <c r="F49" s="10">
        <v>4210</v>
      </c>
      <c r="G49" s="23" t="s">
        <v>42</v>
      </c>
      <c r="H49" s="134">
        <v>4524</v>
      </c>
    </row>
    <row r="50" spans="1:8" s="1" customFormat="1" ht="39.75" customHeight="1">
      <c r="A50" s="47"/>
      <c r="B50" s="95" t="s">
        <v>194</v>
      </c>
      <c r="C50" s="35" t="s">
        <v>219</v>
      </c>
      <c r="D50" s="10">
        <v>801</v>
      </c>
      <c r="E50" s="10">
        <v>80101</v>
      </c>
      <c r="F50" s="10">
        <v>4300</v>
      </c>
      <c r="G50" s="23" t="s">
        <v>42</v>
      </c>
      <c r="H50" s="134">
        <v>1500</v>
      </c>
    </row>
    <row r="51" spans="1:8" s="1" customFormat="1" ht="19.5" customHeight="1">
      <c r="A51" s="47"/>
      <c r="B51" s="95" t="s">
        <v>215</v>
      </c>
      <c r="C51" s="35" t="s">
        <v>6</v>
      </c>
      <c r="D51" s="10">
        <v>921</v>
      </c>
      <c r="E51" s="10">
        <v>92195</v>
      </c>
      <c r="F51" s="10">
        <v>4210</v>
      </c>
      <c r="G51" s="23" t="s">
        <v>42</v>
      </c>
      <c r="H51" s="134">
        <v>2000</v>
      </c>
    </row>
    <row r="52" spans="1:8" s="1" customFormat="1" ht="40.5" customHeight="1">
      <c r="A52" s="47"/>
      <c r="B52" s="95" t="s">
        <v>218</v>
      </c>
      <c r="C52" s="35" t="s">
        <v>219</v>
      </c>
      <c r="D52" s="10">
        <v>801</v>
      </c>
      <c r="E52" s="10">
        <v>80101</v>
      </c>
      <c r="F52" s="10">
        <v>4210</v>
      </c>
      <c r="G52" s="23" t="s">
        <v>42</v>
      </c>
      <c r="H52" s="134">
        <v>1000</v>
      </c>
    </row>
    <row r="53" spans="1:8" s="62" customFormat="1" ht="12" customHeight="1">
      <c r="A53" s="346" t="s">
        <v>35</v>
      </c>
      <c r="B53" s="347"/>
      <c r="C53" s="347"/>
      <c r="D53" s="347"/>
      <c r="E53" s="347"/>
      <c r="F53" s="347"/>
      <c r="G53" s="348"/>
      <c r="H53" s="160">
        <f>SUM(H47:H52)</f>
        <v>11524</v>
      </c>
    </row>
    <row r="54" spans="1:8" s="62" customFormat="1" ht="15" customHeight="1">
      <c r="A54" s="59">
        <v>8</v>
      </c>
      <c r="B54" s="38" t="s">
        <v>37</v>
      </c>
      <c r="C54" s="38"/>
      <c r="D54" s="60"/>
      <c r="E54" s="60"/>
      <c r="F54" s="60"/>
      <c r="G54" s="61"/>
      <c r="H54" s="160"/>
    </row>
    <row r="55" spans="1:8" s="1" customFormat="1" ht="19.5" customHeight="1">
      <c r="A55" s="283"/>
      <c r="B55" s="357" t="s">
        <v>195</v>
      </c>
      <c r="C55" s="339" t="s">
        <v>6</v>
      </c>
      <c r="D55" s="342">
        <v>600</v>
      </c>
      <c r="E55" s="342">
        <v>60016</v>
      </c>
      <c r="F55" s="10">
        <v>4210</v>
      </c>
      <c r="G55" s="354" t="s">
        <v>42</v>
      </c>
      <c r="H55" s="134">
        <v>1000</v>
      </c>
    </row>
    <row r="56" spans="1:8" s="1" customFormat="1" ht="17.25" customHeight="1">
      <c r="A56" s="285"/>
      <c r="B56" s="358"/>
      <c r="C56" s="352"/>
      <c r="D56" s="353"/>
      <c r="E56" s="353"/>
      <c r="F56" s="10">
        <v>4300</v>
      </c>
      <c r="G56" s="355"/>
      <c r="H56" s="134">
        <v>1000</v>
      </c>
    </row>
    <row r="57" spans="1:8" s="1" customFormat="1" ht="52.5" customHeight="1">
      <c r="A57" s="47"/>
      <c r="B57" s="94" t="s">
        <v>220</v>
      </c>
      <c r="C57" s="35" t="s">
        <v>199</v>
      </c>
      <c r="D57" s="10">
        <v>801</v>
      </c>
      <c r="E57" s="10">
        <v>80101</v>
      </c>
      <c r="F57" s="10">
        <v>4210</v>
      </c>
      <c r="G57" s="23" t="s">
        <v>42</v>
      </c>
      <c r="H57" s="134">
        <v>2200</v>
      </c>
    </row>
    <row r="58" spans="1:8" s="1" customFormat="1" ht="51.75" customHeight="1">
      <c r="A58" s="47"/>
      <c r="B58" s="94" t="s">
        <v>221</v>
      </c>
      <c r="C58" s="35" t="s">
        <v>199</v>
      </c>
      <c r="D58" s="10">
        <v>801</v>
      </c>
      <c r="E58" s="10">
        <v>80101</v>
      </c>
      <c r="F58" s="10">
        <v>4300</v>
      </c>
      <c r="G58" s="23" t="s">
        <v>42</v>
      </c>
      <c r="H58" s="134">
        <v>3900</v>
      </c>
    </row>
    <row r="59" spans="1:8" s="1" customFormat="1" ht="50.25" customHeight="1">
      <c r="A59" s="47"/>
      <c r="B59" s="95" t="s">
        <v>234</v>
      </c>
      <c r="C59" s="35" t="s">
        <v>199</v>
      </c>
      <c r="D59" s="10">
        <v>801</v>
      </c>
      <c r="E59" s="10">
        <v>80101</v>
      </c>
      <c r="F59" s="10">
        <v>4210</v>
      </c>
      <c r="G59" s="23" t="s">
        <v>42</v>
      </c>
      <c r="H59" s="134">
        <v>11549</v>
      </c>
    </row>
    <row r="60" spans="1:8" s="1" customFormat="1" ht="31.5" customHeight="1">
      <c r="A60" s="47"/>
      <c r="B60" s="95" t="s">
        <v>222</v>
      </c>
      <c r="C60" s="35" t="s">
        <v>6</v>
      </c>
      <c r="D60" s="10">
        <v>921</v>
      </c>
      <c r="E60" s="10">
        <v>92195</v>
      </c>
      <c r="F60" s="10">
        <v>4300</v>
      </c>
      <c r="G60" s="23" t="s">
        <v>42</v>
      </c>
      <c r="H60" s="134">
        <v>3400</v>
      </c>
    </row>
    <row r="61" spans="1:8" s="62" customFormat="1" ht="15" customHeight="1">
      <c r="A61" s="346" t="s">
        <v>35</v>
      </c>
      <c r="B61" s="347"/>
      <c r="C61" s="347"/>
      <c r="D61" s="347"/>
      <c r="E61" s="347"/>
      <c r="F61" s="347"/>
      <c r="G61" s="348"/>
      <c r="H61" s="160">
        <f>SUM(H55:H60)</f>
        <v>23049</v>
      </c>
    </row>
    <row r="62" spans="1:8" s="62" customFormat="1" ht="20.25" customHeight="1">
      <c r="A62" s="59">
        <v>9</v>
      </c>
      <c r="B62" s="38" t="s">
        <v>36</v>
      </c>
      <c r="C62" s="38"/>
      <c r="D62" s="60"/>
      <c r="E62" s="60"/>
      <c r="F62" s="60"/>
      <c r="G62" s="61"/>
      <c r="H62" s="160"/>
    </row>
    <row r="63" spans="1:8" s="1" customFormat="1" ht="30" customHeight="1">
      <c r="A63" s="47"/>
      <c r="B63" s="95" t="s">
        <v>196</v>
      </c>
      <c r="C63" s="35" t="s">
        <v>6</v>
      </c>
      <c r="D63" s="10">
        <v>921</v>
      </c>
      <c r="E63" s="10">
        <v>92195</v>
      </c>
      <c r="F63" s="10">
        <v>4210</v>
      </c>
      <c r="G63" s="23" t="s">
        <v>42</v>
      </c>
      <c r="H63" s="134">
        <v>5000</v>
      </c>
    </row>
    <row r="64" spans="1:8" s="1" customFormat="1" ht="25.5" customHeight="1">
      <c r="A64" s="47"/>
      <c r="B64" s="95" t="s">
        <v>142</v>
      </c>
      <c r="C64" s="35" t="s">
        <v>6</v>
      </c>
      <c r="D64" s="10">
        <v>921</v>
      </c>
      <c r="E64" s="10">
        <v>92109</v>
      </c>
      <c r="F64" s="10">
        <v>4210</v>
      </c>
      <c r="G64" s="23" t="s">
        <v>42</v>
      </c>
      <c r="H64" s="134">
        <v>4000</v>
      </c>
    </row>
    <row r="65" spans="1:8" s="1" customFormat="1" ht="27.75" customHeight="1">
      <c r="A65" s="50"/>
      <c r="B65" s="157" t="s">
        <v>197</v>
      </c>
      <c r="C65" s="156" t="s">
        <v>6</v>
      </c>
      <c r="D65" s="25">
        <v>926</v>
      </c>
      <c r="E65" s="25">
        <v>92695</v>
      </c>
      <c r="F65" s="10">
        <v>4210</v>
      </c>
      <c r="G65" s="107" t="s">
        <v>42</v>
      </c>
      <c r="H65" s="165">
        <v>3026</v>
      </c>
    </row>
    <row r="66" spans="1:8" s="62" customFormat="1" ht="18.75" customHeight="1">
      <c r="A66" s="346" t="s">
        <v>35</v>
      </c>
      <c r="B66" s="347"/>
      <c r="C66" s="347"/>
      <c r="D66" s="347"/>
      <c r="E66" s="347"/>
      <c r="F66" s="347"/>
      <c r="G66" s="348"/>
      <c r="H66" s="160">
        <f>SUM(H63:H65)</f>
        <v>12026</v>
      </c>
    </row>
    <row r="67" spans="1:8" s="21" customFormat="1" ht="21" customHeight="1">
      <c r="A67" s="313" t="s">
        <v>100</v>
      </c>
      <c r="B67" s="314"/>
      <c r="C67" s="48"/>
      <c r="D67" s="48"/>
      <c r="E67" s="48"/>
      <c r="F67" s="48"/>
      <c r="G67" s="34"/>
      <c r="H67" s="161">
        <f>SUM(H11,H16,H25,H33,H38,H45,H53,H61,H66)</f>
        <v>169469</v>
      </c>
    </row>
  </sheetData>
  <sheetProtection/>
  <mergeCells count="65">
    <mergeCell ref="D42:D44"/>
    <mergeCell ref="E55:E56"/>
    <mergeCell ref="G55:G56"/>
    <mergeCell ref="A55:A56"/>
    <mergeCell ref="B55:B56"/>
    <mergeCell ref="C55:C56"/>
    <mergeCell ref="D55:D56"/>
    <mergeCell ref="D40:D41"/>
    <mergeCell ref="G40:G41"/>
    <mergeCell ref="A47:A48"/>
    <mergeCell ref="B47:B48"/>
    <mergeCell ref="C47:C48"/>
    <mergeCell ref="D47:D48"/>
    <mergeCell ref="E47:E48"/>
    <mergeCell ref="G47:G48"/>
    <mergeCell ref="E42:E44"/>
    <mergeCell ref="G42:G44"/>
    <mergeCell ref="B27:B28"/>
    <mergeCell ref="C27:C28"/>
    <mergeCell ref="A40:A41"/>
    <mergeCell ref="B40:B41"/>
    <mergeCell ref="C40:C41"/>
    <mergeCell ref="G22:G24"/>
    <mergeCell ref="E18:E20"/>
    <mergeCell ref="E22:E24"/>
    <mergeCell ref="A33:G33"/>
    <mergeCell ref="D22:D24"/>
    <mergeCell ref="G18:G20"/>
    <mergeCell ref="A22:A24"/>
    <mergeCell ref="B22:B24"/>
    <mergeCell ref="C22:C24"/>
    <mergeCell ref="A18:A20"/>
    <mergeCell ref="C14:C15"/>
    <mergeCell ref="D14:D15"/>
    <mergeCell ref="A16:G16"/>
    <mergeCell ref="B18:B20"/>
    <mergeCell ref="C18:C20"/>
    <mergeCell ref="A14:A15"/>
    <mergeCell ref="B14:B15"/>
    <mergeCell ref="D18:D20"/>
    <mergeCell ref="E40:E41"/>
    <mergeCell ref="A1:H1"/>
    <mergeCell ref="A11:G11"/>
    <mergeCell ref="D27:D28"/>
    <mergeCell ref="E27:E28"/>
    <mergeCell ref="G27:G28"/>
    <mergeCell ref="A27:A28"/>
    <mergeCell ref="A25:G25"/>
    <mergeCell ref="E14:E15"/>
    <mergeCell ref="G14:G15"/>
    <mergeCell ref="G30:G31"/>
    <mergeCell ref="A66:G66"/>
    <mergeCell ref="A67:B67"/>
    <mergeCell ref="A38:G38"/>
    <mergeCell ref="A45:G45"/>
    <mergeCell ref="A53:G53"/>
    <mergeCell ref="A61:G61"/>
    <mergeCell ref="A42:A44"/>
    <mergeCell ref="B42:B44"/>
    <mergeCell ref="C42:C44"/>
    <mergeCell ref="E30:E32"/>
    <mergeCell ref="A30:A32"/>
    <mergeCell ref="B30:B32"/>
    <mergeCell ref="C30:C32"/>
    <mergeCell ref="D30:D32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9
do Uchwały Nr XVII/.../2012
Rady Gminy Skarżysko Kościelne 
z dnia 28 lutego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B2" sqref="B2"/>
    </sheetView>
  </sheetViews>
  <sheetFormatPr defaultColWidth="9.00390625" defaultRowHeight="12.75"/>
  <cols>
    <col min="1" max="1" width="3.625" style="19" customWidth="1"/>
    <col min="2" max="2" width="39.00390625" style="19" customWidth="1"/>
    <col min="3" max="3" width="10.00390625" style="19" customWidth="1"/>
    <col min="4" max="4" width="10.375" style="19" customWidth="1"/>
    <col min="5" max="5" width="4.375" style="19" customWidth="1"/>
    <col min="6" max="6" width="6.875" style="19" customWidth="1"/>
    <col min="7" max="7" width="23.75390625" style="19" customWidth="1"/>
    <col min="8" max="8" width="12.375" style="52" customWidth="1"/>
    <col min="9" max="9" width="25.00390625" style="52" customWidth="1"/>
    <col min="10" max="16384" width="9.125" style="19" customWidth="1"/>
  </cols>
  <sheetData>
    <row r="1" spans="8:9" s="20" customFormat="1" ht="12">
      <c r="H1" s="51"/>
      <c r="I1" s="20" t="s">
        <v>131</v>
      </c>
    </row>
    <row r="2" spans="8:9" s="20" customFormat="1" ht="12">
      <c r="H2" s="51"/>
      <c r="I2" s="20" t="s">
        <v>289</v>
      </c>
    </row>
    <row r="3" spans="8:9" s="20" customFormat="1" ht="12">
      <c r="H3" s="51"/>
      <c r="I3" s="20" t="s">
        <v>132</v>
      </c>
    </row>
    <row r="4" spans="8:9" s="20" customFormat="1" ht="12">
      <c r="H4" s="51"/>
      <c r="I4" s="20" t="s">
        <v>290</v>
      </c>
    </row>
    <row r="5" spans="1:9" s="57" customFormat="1" ht="25.5" customHeight="1">
      <c r="A5" s="359" t="s">
        <v>207</v>
      </c>
      <c r="B5" s="359"/>
      <c r="C5" s="359"/>
      <c r="D5" s="359"/>
      <c r="E5" s="359"/>
      <c r="F5" s="359"/>
      <c r="G5" s="359"/>
      <c r="H5" s="359"/>
      <c r="I5" s="359"/>
    </row>
    <row r="6" ht="18.75" customHeight="1"/>
    <row r="7" spans="1:9" ht="48" customHeight="1">
      <c r="A7" s="361" t="s">
        <v>5</v>
      </c>
      <c r="B7" s="361" t="s">
        <v>8</v>
      </c>
      <c r="C7" s="361" t="s">
        <v>9</v>
      </c>
      <c r="D7" s="362" t="s">
        <v>92</v>
      </c>
      <c r="E7" s="361" t="s">
        <v>57</v>
      </c>
      <c r="F7" s="362" t="s">
        <v>58</v>
      </c>
      <c r="G7" s="361" t="s">
        <v>10</v>
      </c>
      <c r="H7" s="361"/>
      <c r="I7" s="360" t="s">
        <v>208</v>
      </c>
    </row>
    <row r="8" spans="1:9" ht="28.5" customHeight="1">
      <c r="A8" s="361"/>
      <c r="B8" s="361"/>
      <c r="C8" s="361"/>
      <c r="D8" s="363"/>
      <c r="E8" s="361"/>
      <c r="F8" s="363"/>
      <c r="G8" s="39" t="s">
        <v>11</v>
      </c>
      <c r="H8" s="53" t="s">
        <v>12</v>
      </c>
      <c r="I8" s="360"/>
    </row>
    <row r="9" spans="1:9" s="87" customFormat="1" ht="18" customHeight="1">
      <c r="A9" s="88">
        <v>1</v>
      </c>
      <c r="B9" s="88">
        <v>2</v>
      </c>
      <c r="C9" s="88">
        <v>3</v>
      </c>
      <c r="D9" s="89">
        <v>4</v>
      </c>
      <c r="E9" s="88">
        <v>5</v>
      </c>
      <c r="F9" s="89">
        <v>6</v>
      </c>
      <c r="G9" s="88">
        <v>7</v>
      </c>
      <c r="H9" s="91">
        <v>8</v>
      </c>
      <c r="I9" s="91">
        <v>9</v>
      </c>
    </row>
    <row r="10" spans="1:9" ht="36" customHeight="1">
      <c r="A10" s="40" t="s">
        <v>62</v>
      </c>
      <c r="B10" s="64" t="s">
        <v>31</v>
      </c>
      <c r="C10" s="63" t="s">
        <v>43</v>
      </c>
      <c r="D10" s="64" t="s">
        <v>6</v>
      </c>
      <c r="E10" s="92">
        <v>10</v>
      </c>
      <c r="F10" s="93">
        <v>1010</v>
      </c>
      <c r="G10" s="40" t="s">
        <v>13</v>
      </c>
      <c r="H10" s="90">
        <f>SUM(H11,H17)</f>
        <v>3143991</v>
      </c>
      <c r="I10" s="90">
        <f>SUM(I11,I17)</f>
        <v>1802573.22</v>
      </c>
    </row>
    <row r="11" spans="1:9" ht="30" customHeight="1">
      <c r="A11" s="41"/>
      <c r="B11" s="66" t="s">
        <v>288</v>
      </c>
      <c r="C11" s="41"/>
      <c r="D11" s="41"/>
      <c r="E11" s="41"/>
      <c r="F11" s="41"/>
      <c r="G11" s="41" t="s">
        <v>129</v>
      </c>
      <c r="H11" s="54">
        <f>SUM(H12:H14)</f>
        <v>0</v>
      </c>
      <c r="I11" s="54">
        <f>SUM(I12:I14)</f>
        <v>0</v>
      </c>
    </row>
    <row r="12" spans="1:9" ht="25.5" customHeight="1">
      <c r="A12" s="41"/>
      <c r="B12" s="66" t="s">
        <v>287</v>
      </c>
      <c r="C12" s="41"/>
      <c r="D12" s="41"/>
      <c r="E12" s="41"/>
      <c r="F12" s="41"/>
      <c r="G12" s="42" t="s">
        <v>14</v>
      </c>
      <c r="H12" s="54"/>
      <c r="I12" s="54"/>
    </row>
    <row r="13" spans="1:9" ht="11.25" customHeight="1">
      <c r="A13" s="41"/>
      <c r="B13" s="368" t="s">
        <v>44</v>
      </c>
      <c r="C13" s="41"/>
      <c r="D13" s="41"/>
      <c r="E13" s="41"/>
      <c r="F13" s="41"/>
      <c r="G13" s="42" t="s">
        <v>15</v>
      </c>
      <c r="H13" s="54"/>
      <c r="I13" s="54"/>
    </row>
    <row r="14" spans="1:9" ht="24">
      <c r="A14" s="41"/>
      <c r="B14" s="369"/>
      <c r="C14" s="41"/>
      <c r="D14" s="41"/>
      <c r="E14" s="41"/>
      <c r="F14" s="41"/>
      <c r="G14" s="43" t="s">
        <v>16</v>
      </c>
      <c r="H14" s="54"/>
      <c r="I14" s="54"/>
    </row>
    <row r="15" spans="1:9" ht="7.5" customHeight="1">
      <c r="A15" s="41"/>
      <c r="B15" s="369"/>
      <c r="C15" s="41"/>
      <c r="D15" s="41"/>
      <c r="E15" s="41"/>
      <c r="F15" s="41"/>
      <c r="G15" s="85"/>
      <c r="H15" s="54"/>
      <c r="I15" s="54"/>
    </row>
    <row r="16" spans="1:9" ht="9" customHeight="1">
      <c r="A16" s="41"/>
      <c r="B16" s="369"/>
      <c r="C16" s="41"/>
      <c r="D16" s="41"/>
      <c r="E16" s="41"/>
      <c r="F16" s="41"/>
      <c r="G16" s="85"/>
      <c r="H16" s="54"/>
      <c r="I16" s="54"/>
    </row>
    <row r="17" spans="1:9" ht="12.75">
      <c r="A17" s="41"/>
      <c r="B17" s="369"/>
      <c r="C17" s="41"/>
      <c r="D17" s="41"/>
      <c r="E17" s="41"/>
      <c r="F17" s="41"/>
      <c r="G17" s="41" t="s">
        <v>128</v>
      </c>
      <c r="H17" s="54">
        <f>SUM(H18:H20)</f>
        <v>3143991</v>
      </c>
      <c r="I17" s="54">
        <f>SUM(I18:I20)</f>
        <v>1802573.22</v>
      </c>
    </row>
    <row r="18" spans="1:9" ht="12.75">
      <c r="A18" s="41"/>
      <c r="B18" s="369"/>
      <c r="C18" s="41"/>
      <c r="D18" s="41"/>
      <c r="E18" s="41"/>
      <c r="F18" s="41"/>
      <c r="G18" s="42" t="s">
        <v>14</v>
      </c>
      <c r="H18" s="54">
        <v>1264083</v>
      </c>
      <c r="I18" s="54">
        <v>719416.22</v>
      </c>
    </row>
    <row r="19" spans="1:9" ht="12.75">
      <c r="A19" s="41"/>
      <c r="B19" s="369"/>
      <c r="C19" s="41"/>
      <c r="D19" s="41"/>
      <c r="E19" s="41"/>
      <c r="F19" s="41"/>
      <c r="G19" s="42" t="s">
        <v>15</v>
      </c>
      <c r="H19" s="54"/>
      <c r="I19" s="54"/>
    </row>
    <row r="20" spans="1:9" ht="24">
      <c r="A20" s="41"/>
      <c r="B20" s="369"/>
      <c r="C20" s="41"/>
      <c r="D20" s="41"/>
      <c r="E20" s="41"/>
      <c r="F20" s="41"/>
      <c r="G20" s="43" t="s">
        <v>16</v>
      </c>
      <c r="H20" s="54">
        <v>1879908</v>
      </c>
      <c r="I20" s="54">
        <v>1083157</v>
      </c>
    </row>
    <row r="21" spans="1:9" ht="36">
      <c r="A21" s="41"/>
      <c r="B21" s="369"/>
      <c r="C21" s="41"/>
      <c r="D21" s="41"/>
      <c r="E21" s="41"/>
      <c r="F21" s="41"/>
      <c r="G21" s="85" t="s">
        <v>127</v>
      </c>
      <c r="H21" s="54"/>
      <c r="I21" s="54"/>
    </row>
    <row r="22" spans="1:9" ht="32.25" customHeight="1">
      <c r="A22" s="41"/>
      <c r="B22" s="370"/>
      <c r="C22" s="41"/>
      <c r="D22" s="41"/>
      <c r="E22" s="41"/>
      <c r="F22" s="41"/>
      <c r="G22" s="41"/>
      <c r="H22" s="54"/>
      <c r="I22" s="54"/>
    </row>
    <row r="23" spans="1:9" s="129" customFormat="1" ht="12" customHeight="1">
      <c r="A23" s="130"/>
      <c r="B23" s="130"/>
      <c r="C23" s="130"/>
      <c r="D23" s="130"/>
      <c r="E23" s="130"/>
      <c r="F23" s="130"/>
      <c r="G23" s="130"/>
      <c r="H23" s="131"/>
      <c r="I23" s="131"/>
    </row>
    <row r="24" spans="1:9" ht="9" customHeight="1">
      <c r="A24" s="44"/>
      <c r="B24" s="44"/>
      <c r="C24" s="44"/>
      <c r="D24" s="44"/>
      <c r="E24" s="44"/>
      <c r="F24" s="44"/>
      <c r="G24" s="44"/>
      <c r="H24" s="55"/>
      <c r="I24" s="55"/>
    </row>
    <row r="25" spans="1:9" ht="16.5" customHeight="1">
      <c r="A25" s="44"/>
      <c r="B25" s="235"/>
      <c r="C25" s="44"/>
      <c r="D25" s="44"/>
      <c r="E25" s="44"/>
      <c r="F25" s="44"/>
      <c r="G25" s="44"/>
      <c r="H25" s="55"/>
      <c r="I25" s="55"/>
    </row>
    <row r="26" spans="1:9" ht="22.5" customHeight="1">
      <c r="A26" s="40">
        <v>2</v>
      </c>
      <c r="B26" s="45" t="s">
        <v>137</v>
      </c>
      <c r="C26" s="40" t="s">
        <v>133</v>
      </c>
      <c r="D26" s="366" t="s">
        <v>6</v>
      </c>
      <c r="E26" s="92">
        <v>10</v>
      </c>
      <c r="F26" s="93">
        <v>1041</v>
      </c>
      <c r="G26" s="40" t="s">
        <v>13</v>
      </c>
      <c r="H26" s="90">
        <f>SUM(H27,H33)</f>
        <v>348122</v>
      </c>
      <c r="I26" s="90">
        <f>SUM(I27,I33)</f>
        <v>341428</v>
      </c>
    </row>
    <row r="27" spans="1:9" ht="12.75">
      <c r="A27" s="41"/>
      <c r="B27" s="46" t="s">
        <v>284</v>
      </c>
      <c r="C27" s="41"/>
      <c r="D27" s="367"/>
      <c r="E27" s="41"/>
      <c r="F27" s="41"/>
      <c r="G27" s="41" t="s">
        <v>129</v>
      </c>
      <c r="H27" s="54">
        <f>SUM(H28:H30)</f>
        <v>0</v>
      </c>
      <c r="I27" s="54">
        <f>SUM(I28:I30)</f>
        <v>0</v>
      </c>
    </row>
    <row r="28" spans="1:9" ht="12.75">
      <c r="A28" s="41"/>
      <c r="B28" s="46" t="s">
        <v>285</v>
      </c>
      <c r="C28" s="41"/>
      <c r="D28" s="367"/>
      <c r="E28" s="41"/>
      <c r="F28" s="41"/>
      <c r="G28" s="42" t="s">
        <v>14</v>
      </c>
      <c r="H28" s="54">
        <v>0</v>
      </c>
      <c r="I28" s="54">
        <v>0</v>
      </c>
    </row>
    <row r="29" spans="1:9" ht="51">
      <c r="A29" s="97"/>
      <c r="B29" s="135" t="s">
        <v>286</v>
      </c>
      <c r="C29" s="119"/>
      <c r="D29" s="367"/>
      <c r="E29" s="41"/>
      <c r="F29" s="41"/>
      <c r="G29" s="42" t="s">
        <v>15</v>
      </c>
      <c r="H29" s="54"/>
      <c r="I29" s="54"/>
    </row>
    <row r="30" spans="1:9" ht="24">
      <c r="A30" s="41"/>
      <c r="B30" s="240"/>
      <c r="C30" s="97"/>
      <c r="D30" s="41"/>
      <c r="E30" s="41"/>
      <c r="F30" s="41"/>
      <c r="G30" s="43" t="s">
        <v>16</v>
      </c>
      <c r="H30" s="54">
        <v>0</v>
      </c>
      <c r="I30" s="54">
        <v>0</v>
      </c>
    </row>
    <row r="31" spans="1:9" ht="2.25" customHeight="1">
      <c r="A31" s="41"/>
      <c r="B31" s="240"/>
      <c r="C31" s="41"/>
      <c r="D31" s="41"/>
      <c r="E31" s="41"/>
      <c r="F31" s="41"/>
      <c r="G31" s="85"/>
      <c r="H31" s="54"/>
      <c r="I31" s="54"/>
    </row>
    <row r="32" spans="1:9" ht="1.5" customHeight="1">
      <c r="A32" s="41"/>
      <c r="B32" s="240"/>
      <c r="C32" s="41"/>
      <c r="D32" s="41"/>
      <c r="E32" s="41"/>
      <c r="F32" s="41"/>
      <c r="G32" s="85"/>
      <c r="H32" s="54"/>
      <c r="I32" s="54"/>
    </row>
    <row r="33" spans="1:9" ht="11.25" customHeight="1">
      <c r="A33" s="41"/>
      <c r="B33" s="41"/>
      <c r="C33" s="41"/>
      <c r="D33" s="41"/>
      <c r="E33" s="41"/>
      <c r="F33" s="41"/>
      <c r="G33" s="41" t="s">
        <v>128</v>
      </c>
      <c r="H33" s="54">
        <f>SUM(H34:H36)</f>
        <v>348122</v>
      </c>
      <c r="I33" s="54">
        <f>SUM(I34:I36)</f>
        <v>341428</v>
      </c>
    </row>
    <row r="34" spans="1:9" ht="12.75">
      <c r="A34" s="41"/>
      <c r="B34" s="41"/>
      <c r="C34" s="41"/>
      <c r="D34" s="41"/>
      <c r="E34" s="41"/>
      <c r="F34" s="41"/>
      <c r="G34" s="42" t="s">
        <v>14</v>
      </c>
      <c r="H34" s="54">
        <v>138201</v>
      </c>
      <c r="I34" s="54">
        <v>131507</v>
      </c>
    </row>
    <row r="35" spans="1:9" ht="12" customHeight="1">
      <c r="A35" s="41"/>
      <c r="B35" s="41"/>
      <c r="C35" s="41"/>
      <c r="D35" s="41"/>
      <c r="E35" s="41"/>
      <c r="F35" s="41"/>
      <c r="G35" s="42" t="s">
        <v>15</v>
      </c>
      <c r="H35" s="54"/>
      <c r="I35" s="54"/>
    </row>
    <row r="36" spans="1:9" ht="21.75" customHeight="1">
      <c r="A36" s="41"/>
      <c r="B36" s="41"/>
      <c r="C36" s="41"/>
      <c r="D36" s="41"/>
      <c r="E36" s="41"/>
      <c r="F36" s="41"/>
      <c r="G36" s="43" t="s">
        <v>16</v>
      </c>
      <c r="H36" s="54">
        <v>209921</v>
      </c>
      <c r="I36" s="54">
        <v>209921</v>
      </c>
    </row>
    <row r="37" spans="1:9" ht="34.5" customHeight="1">
      <c r="A37" s="41"/>
      <c r="B37" s="41"/>
      <c r="C37" s="44"/>
      <c r="D37" s="41"/>
      <c r="E37" s="41"/>
      <c r="F37" s="41"/>
      <c r="G37" s="85" t="s">
        <v>127</v>
      </c>
      <c r="H37" s="54"/>
      <c r="I37" s="54"/>
    </row>
    <row r="38" spans="1:9" s="215" customFormat="1" ht="38.25" customHeight="1">
      <c r="A38" s="213">
        <v>2</v>
      </c>
      <c r="B38" s="214" t="s">
        <v>32</v>
      </c>
      <c r="C38" s="213" t="s">
        <v>133</v>
      </c>
      <c r="D38" s="214" t="s">
        <v>6</v>
      </c>
      <c r="E38" s="213">
        <v>720</v>
      </c>
      <c r="F38" s="213">
        <v>72095</v>
      </c>
      <c r="G38" s="213" t="s">
        <v>13</v>
      </c>
      <c r="H38" s="209">
        <f>SUM(H39,H45)</f>
        <v>84967.67</v>
      </c>
      <c r="I38" s="209">
        <f>SUM(I39,I45)</f>
        <v>84967.67</v>
      </c>
    </row>
    <row r="39" spans="1:9" s="215" customFormat="1" ht="42.75" customHeight="1">
      <c r="A39" s="216"/>
      <c r="B39" s="217" t="s">
        <v>147</v>
      </c>
      <c r="C39" s="216"/>
      <c r="D39" s="217"/>
      <c r="E39" s="216"/>
      <c r="F39" s="216"/>
      <c r="G39" s="216" t="s">
        <v>129</v>
      </c>
      <c r="H39" s="210">
        <f>SUM(H40:H42)</f>
        <v>0</v>
      </c>
      <c r="I39" s="210">
        <f>SUM(I40:I42)</f>
        <v>0</v>
      </c>
    </row>
    <row r="40" spans="1:9" s="215" customFormat="1" ht="27" customHeight="1">
      <c r="A40" s="216"/>
      <c r="B40" s="217" t="s">
        <v>148</v>
      </c>
      <c r="C40" s="216"/>
      <c r="D40" s="217"/>
      <c r="E40" s="216"/>
      <c r="F40" s="216"/>
      <c r="G40" s="221" t="s">
        <v>14</v>
      </c>
      <c r="H40" s="210"/>
      <c r="I40" s="210"/>
    </row>
    <row r="41" spans="1:9" s="215" customFormat="1" ht="43.5" customHeight="1">
      <c r="A41" s="216"/>
      <c r="B41" s="217" t="s">
        <v>171</v>
      </c>
      <c r="C41" s="216"/>
      <c r="D41" s="217"/>
      <c r="E41" s="216"/>
      <c r="F41" s="216"/>
      <c r="G41" s="221" t="s">
        <v>15</v>
      </c>
      <c r="H41" s="210"/>
      <c r="I41" s="210"/>
    </row>
    <row r="42" spans="1:9" s="215" customFormat="1" ht="23.25" customHeight="1">
      <c r="A42" s="222"/>
      <c r="B42" s="222"/>
      <c r="C42" s="222"/>
      <c r="D42" s="222"/>
      <c r="E42" s="222"/>
      <c r="F42" s="222"/>
      <c r="G42" s="223" t="s">
        <v>16</v>
      </c>
      <c r="H42" s="210"/>
      <c r="I42" s="210"/>
    </row>
    <row r="43" spans="1:9" s="215" customFormat="1" ht="3" customHeight="1">
      <c r="A43" s="216"/>
      <c r="B43" s="237"/>
      <c r="C43" s="216"/>
      <c r="D43" s="216"/>
      <c r="E43" s="216"/>
      <c r="F43" s="216"/>
      <c r="G43" s="217"/>
      <c r="H43" s="210"/>
      <c r="I43" s="210"/>
    </row>
    <row r="44" spans="1:9" s="215" customFormat="1" ht="2.25" customHeight="1">
      <c r="A44" s="216"/>
      <c r="B44" s="237"/>
      <c r="C44" s="216"/>
      <c r="D44" s="216"/>
      <c r="E44" s="216"/>
      <c r="F44" s="216"/>
      <c r="G44" s="217"/>
      <c r="H44" s="210"/>
      <c r="I44" s="210"/>
    </row>
    <row r="45" spans="1:9" s="215" customFormat="1" ht="12.75">
      <c r="A45" s="216"/>
      <c r="B45" s="216"/>
      <c r="C45" s="216"/>
      <c r="D45" s="216"/>
      <c r="E45" s="216"/>
      <c r="F45" s="216"/>
      <c r="G45" s="216" t="s">
        <v>128</v>
      </c>
      <c r="H45" s="210">
        <f>SUM(H46:H48)</f>
        <v>84967.67</v>
      </c>
      <c r="I45" s="210">
        <f>SUM(I46:I48)</f>
        <v>84967.67</v>
      </c>
    </row>
    <row r="46" spans="1:9" s="215" customFormat="1" ht="18" customHeight="1">
      <c r="A46" s="216"/>
      <c r="B46" s="216"/>
      <c r="C46" s="216"/>
      <c r="D46" s="216"/>
      <c r="E46" s="216"/>
      <c r="F46" s="216"/>
      <c r="G46" s="221" t="s">
        <v>14</v>
      </c>
      <c r="H46" s="210">
        <v>19882.7</v>
      </c>
      <c r="I46" s="210">
        <v>19882.7</v>
      </c>
    </row>
    <row r="47" spans="1:9" s="215" customFormat="1" ht="18.75" customHeight="1">
      <c r="A47" s="216"/>
      <c r="B47" s="216"/>
      <c r="C47" s="216"/>
      <c r="D47" s="216"/>
      <c r="E47" s="216"/>
      <c r="F47" s="216"/>
      <c r="G47" s="221" t="s">
        <v>15</v>
      </c>
      <c r="H47" s="210"/>
      <c r="I47" s="210"/>
    </row>
    <row r="48" spans="1:9" s="215" customFormat="1" ht="30.75" customHeight="1">
      <c r="A48" s="216"/>
      <c r="B48" s="216"/>
      <c r="C48" s="216"/>
      <c r="D48" s="216"/>
      <c r="E48" s="216"/>
      <c r="F48" s="216"/>
      <c r="G48" s="223" t="s">
        <v>16</v>
      </c>
      <c r="H48" s="210">
        <v>65084.97</v>
      </c>
      <c r="I48" s="210">
        <v>65084.97</v>
      </c>
    </row>
    <row r="49" spans="1:9" s="215" customFormat="1" ht="49.5" customHeight="1">
      <c r="A49" s="216"/>
      <c r="B49" s="216"/>
      <c r="C49" s="216"/>
      <c r="D49" s="216"/>
      <c r="E49" s="216"/>
      <c r="F49" s="216"/>
      <c r="G49" s="217" t="s">
        <v>127</v>
      </c>
      <c r="H49" s="210"/>
      <c r="I49" s="210"/>
    </row>
    <row r="50" spans="1:9" s="215" customFormat="1" ht="53.25" customHeight="1">
      <c r="A50" s="213">
        <v>3</v>
      </c>
      <c r="B50" s="214" t="s">
        <v>32</v>
      </c>
      <c r="C50" s="213" t="s">
        <v>133</v>
      </c>
      <c r="D50" s="214" t="s">
        <v>6</v>
      </c>
      <c r="E50" s="213">
        <v>720</v>
      </c>
      <c r="F50" s="213">
        <v>72095</v>
      </c>
      <c r="G50" s="213" t="s">
        <v>13</v>
      </c>
      <c r="H50" s="209">
        <f>SUM(H51,H57)</f>
        <v>88286.2</v>
      </c>
      <c r="I50" s="209">
        <f>SUM(I51,I57)</f>
        <v>79746.2</v>
      </c>
    </row>
    <row r="51" spans="1:9" s="215" customFormat="1" ht="40.5" customHeight="1">
      <c r="A51" s="216"/>
      <c r="B51" s="217" t="s">
        <v>147</v>
      </c>
      <c r="C51" s="216"/>
      <c r="D51" s="217"/>
      <c r="E51" s="216"/>
      <c r="F51" s="216"/>
      <c r="G51" s="216" t="s">
        <v>129</v>
      </c>
      <c r="H51" s="210">
        <f>SUM(H52:H54)</f>
        <v>0</v>
      </c>
      <c r="I51" s="210">
        <f>SUM(I52:I54)</f>
        <v>0</v>
      </c>
    </row>
    <row r="52" spans="1:9" s="215" customFormat="1" ht="25.5">
      <c r="A52" s="216"/>
      <c r="B52" s="217" t="s">
        <v>148</v>
      </c>
      <c r="C52" s="216"/>
      <c r="D52" s="217"/>
      <c r="E52" s="216"/>
      <c r="F52" s="216"/>
      <c r="G52" s="221" t="s">
        <v>14</v>
      </c>
      <c r="H52" s="210"/>
      <c r="I52" s="210"/>
    </row>
    <row r="53" spans="1:9" s="215" customFormat="1" ht="25.5">
      <c r="A53" s="216"/>
      <c r="B53" s="217" t="s">
        <v>149</v>
      </c>
      <c r="C53" s="222"/>
      <c r="D53" s="217"/>
      <c r="E53" s="216"/>
      <c r="F53" s="216"/>
      <c r="G53" s="221" t="s">
        <v>15</v>
      </c>
      <c r="H53" s="210"/>
      <c r="I53" s="210"/>
    </row>
    <row r="54" spans="1:9" s="215" customFormat="1" ht="25.5">
      <c r="A54" s="222"/>
      <c r="B54" s="222"/>
      <c r="C54" s="222"/>
      <c r="D54" s="222"/>
      <c r="E54" s="222"/>
      <c r="F54" s="222"/>
      <c r="G54" s="223" t="s">
        <v>16</v>
      </c>
      <c r="H54" s="210"/>
      <c r="I54" s="210"/>
    </row>
    <row r="55" spans="1:9" s="215" customFormat="1" ht="4.5" customHeight="1">
      <c r="A55" s="216"/>
      <c r="B55" s="237"/>
      <c r="C55" s="222"/>
      <c r="D55" s="216"/>
      <c r="E55" s="222"/>
      <c r="F55" s="216"/>
      <c r="G55" s="217"/>
      <c r="H55" s="210"/>
      <c r="I55" s="210"/>
    </row>
    <row r="56" spans="1:9" s="215" customFormat="1" ht="4.5" customHeight="1">
      <c r="A56" s="216"/>
      <c r="B56" s="237"/>
      <c r="C56" s="222"/>
      <c r="D56" s="216"/>
      <c r="E56" s="222"/>
      <c r="F56" s="216"/>
      <c r="G56" s="217"/>
      <c r="H56" s="252"/>
      <c r="I56" s="210"/>
    </row>
    <row r="57" spans="1:9" s="215" customFormat="1" ht="12.75">
      <c r="A57" s="216"/>
      <c r="B57" s="222"/>
      <c r="C57" s="222"/>
      <c r="D57" s="216"/>
      <c r="E57" s="222"/>
      <c r="F57" s="216"/>
      <c r="G57" s="216" t="s">
        <v>128</v>
      </c>
      <c r="H57" s="252">
        <f>SUM(H58:H60)</f>
        <v>88286.2</v>
      </c>
      <c r="I57" s="210">
        <f>SUM(I58:I60)</f>
        <v>79746.2</v>
      </c>
    </row>
    <row r="58" spans="1:9" s="215" customFormat="1" ht="12.75">
      <c r="A58" s="216"/>
      <c r="B58" s="222"/>
      <c r="C58" s="222"/>
      <c r="D58" s="222"/>
      <c r="E58" s="216"/>
      <c r="F58" s="216"/>
      <c r="G58" s="247" t="s">
        <v>14</v>
      </c>
      <c r="H58" s="252">
        <v>22476.23</v>
      </c>
      <c r="I58" s="210">
        <v>13936.23</v>
      </c>
    </row>
    <row r="59" spans="1:9" s="215" customFormat="1" ht="12.75">
      <c r="A59" s="222"/>
      <c r="B59" s="222"/>
      <c r="C59" s="222"/>
      <c r="D59" s="222"/>
      <c r="E59" s="216"/>
      <c r="F59" s="222"/>
      <c r="G59" s="247" t="s">
        <v>15</v>
      </c>
      <c r="H59" s="252"/>
      <c r="I59" s="210"/>
    </row>
    <row r="60" spans="1:9" s="215" customFormat="1" ht="25.5">
      <c r="A60" s="222"/>
      <c r="B60" s="222"/>
      <c r="C60" s="222"/>
      <c r="D60" s="222"/>
      <c r="E60" s="216"/>
      <c r="F60" s="222"/>
      <c r="G60" s="248" t="s">
        <v>16</v>
      </c>
      <c r="H60" s="252">
        <v>65809.97</v>
      </c>
      <c r="I60" s="210">
        <v>65809.97</v>
      </c>
    </row>
    <row r="61" spans="1:9" s="215" customFormat="1" ht="38.25">
      <c r="A61" s="222"/>
      <c r="B61" s="222"/>
      <c r="C61" s="222"/>
      <c r="D61" s="222"/>
      <c r="E61" s="216"/>
      <c r="F61" s="222"/>
      <c r="G61" s="243" t="s">
        <v>127</v>
      </c>
      <c r="H61" s="252"/>
      <c r="I61" s="210"/>
    </row>
    <row r="62" spans="1:9" ht="43.5" customHeight="1" hidden="1">
      <c r="A62" s="97">
        <v>4</v>
      </c>
      <c r="B62" s="241" t="s">
        <v>31</v>
      </c>
      <c r="C62" s="242" t="s">
        <v>55</v>
      </c>
      <c r="D62" s="241" t="s">
        <v>6</v>
      </c>
      <c r="E62" s="65">
        <v>801</v>
      </c>
      <c r="F62" s="242">
        <v>80101</v>
      </c>
      <c r="G62" s="97" t="s">
        <v>13</v>
      </c>
      <c r="H62" s="253">
        <f>SUM(H63,H69)</f>
        <v>0</v>
      </c>
      <c r="I62" s="54">
        <f>SUM(I63,I69)</f>
        <v>0</v>
      </c>
    </row>
    <row r="63" spans="1:9" ht="12.75" customHeight="1" hidden="1">
      <c r="A63" s="97"/>
      <c r="B63" s="241" t="s">
        <v>29</v>
      </c>
      <c r="C63" s="242"/>
      <c r="D63" s="241"/>
      <c r="E63" s="65"/>
      <c r="F63" s="242"/>
      <c r="G63" s="97" t="s">
        <v>129</v>
      </c>
      <c r="H63" s="253">
        <f>SUM(H64:H66)</f>
        <v>0</v>
      </c>
      <c r="I63" s="54">
        <f>SUM(I64:I66)</f>
        <v>0</v>
      </c>
    </row>
    <row r="64" spans="1:9" ht="15" hidden="1">
      <c r="A64" s="97"/>
      <c r="B64" s="241" t="s">
        <v>30</v>
      </c>
      <c r="C64" s="242"/>
      <c r="D64" s="241"/>
      <c r="E64" s="65"/>
      <c r="F64" s="242"/>
      <c r="G64" s="244" t="s">
        <v>14</v>
      </c>
      <c r="H64" s="253"/>
      <c r="I64" s="54"/>
    </row>
    <row r="65" spans="1:9" ht="14.25" customHeight="1" hidden="1">
      <c r="A65" s="97"/>
      <c r="B65" s="372" t="s">
        <v>151</v>
      </c>
      <c r="C65" s="242"/>
      <c r="D65" s="241"/>
      <c r="E65" s="65"/>
      <c r="F65" s="242"/>
      <c r="G65" s="244" t="s">
        <v>15</v>
      </c>
      <c r="H65" s="253"/>
      <c r="I65" s="54"/>
    </row>
    <row r="66" spans="1:9" ht="24" hidden="1">
      <c r="A66" s="97"/>
      <c r="B66" s="373"/>
      <c r="C66" s="97"/>
      <c r="D66" s="97"/>
      <c r="E66" s="41"/>
      <c r="F66" s="97"/>
      <c r="G66" s="245" t="s">
        <v>16</v>
      </c>
      <c r="H66" s="253"/>
      <c r="I66" s="54"/>
    </row>
    <row r="67" spans="1:9" ht="3.75" customHeight="1" hidden="1">
      <c r="A67" s="97"/>
      <c r="B67" s="373"/>
      <c r="C67" s="97"/>
      <c r="D67" s="97"/>
      <c r="E67" s="41"/>
      <c r="F67" s="97"/>
      <c r="G67" s="246"/>
      <c r="H67" s="253"/>
      <c r="I67" s="54"/>
    </row>
    <row r="68" spans="1:9" ht="5.25" customHeight="1" hidden="1">
      <c r="A68" s="97"/>
      <c r="B68" s="373"/>
      <c r="C68" s="97"/>
      <c r="D68" s="97"/>
      <c r="E68" s="41"/>
      <c r="F68" s="97"/>
      <c r="G68" s="246"/>
      <c r="H68" s="253"/>
      <c r="I68" s="54"/>
    </row>
    <row r="69" spans="1:9" ht="12.75" hidden="1">
      <c r="A69" s="97"/>
      <c r="B69" s="373"/>
      <c r="C69" s="97"/>
      <c r="D69" s="97"/>
      <c r="E69" s="41"/>
      <c r="F69" s="97"/>
      <c r="G69" s="97" t="s">
        <v>128</v>
      </c>
      <c r="H69" s="253">
        <f>SUM(H70:H72)</f>
        <v>0</v>
      </c>
      <c r="I69" s="54">
        <f>SUM(I70:I72)</f>
        <v>0</v>
      </c>
    </row>
    <row r="70" spans="1:9" ht="12.75" hidden="1">
      <c r="A70" s="97"/>
      <c r="B70" s="373"/>
      <c r="C70" s="97"/>
      <c r="D70" s="97"/>
      <c r="E70" s="41"/>
      <c r="F70" s="97"/>
      <c r="G70" s="244" t="s">
        <v>14</v>
      </c>
      <c r="H70" s="253">
        <v>0</v>
      </c>
      <c r="I70" s="54">
        <v>0</v>
      </c>
    </row>
    <row r="71" spans="1:9" ht="12.75" hidden="1">
      <c r="A71" s="97"/>
      <c r="B71" s="373"/>
      <c r="C71" s="97"/>
      <c r="D71" s="97"/>
      <c r="E71" s="41"/>
      <c r="F71" s="97"/>
      <c r="G71" s="244" t="s">
        <v>15</v>
      </c>
      <c r="H71" s="253"/>
      <c r="I71" s="54"/>
    </row>
    <row r="72" spans="1:9" ht="24" hidden="1">
      <c r="A72" s="97"/>
      <c r="B72" s="373"/>
      <c r="C72" s="97"/>
      <c r="D72" s="97"/>
      <c r="E72" s="41"/>
      <c r="F72" s="97"/>
      <c r="G72" s="245" t="s">
        <v>16</v>
      </c>
      <c r="H72" s="253">
        <v>0</v>
      </c>
      <c r="I72" s="54">
        <v>0</v>
      </c>
    </row>
    <row r="73" spans="1:9" ht="36" hidden="1">
      <c r="A73" s="97"/>
      <c r="B73" s="373"/>
      <c r="C73" s="97"/>
      <c r="D73" s="97"/>
      <c r="E73" s="41"/>
      <c r="F73" s="97"/>
      <c r="G73" s="246" t="s">
        <v>127</v>
      </c>
      <c r="H73" s="253"/>
      <c r="I73" s="54"/>
    </row>
    <row r="74" spans="1:9" ht="1.5" customHeight="1">
      <c r="A74" s="97"/>
      <c r="B74" s="373"/>
      <c r="C74" s="97"/>
      <c r="D74" s="97"/>
      <c r="E74" s="41"/>
      <c r="F74" s="97"/>
      <c r="G74" s="97"/>
      <c r="H74" s="253"/>
      <c r="I74" s="54"/>
    </row>
    <row r="75" spans="1:9" ht="5.25" customHeight="1">
      <c r="A75" s="97"/>
      <c r="B75" s="97"/>
      <c r="C75" s="97"/>
      <c r="D75" s="97"/>
      <c r="E75" s="41"/>
      <c r="F75" s="97"/>
      <c r="G75" s="97"/>
      <c r="H75" s="253"/>
      <c r="I75" s="54"/>
    </row>
    <row r="76" spans="1:9" ht="25.5" customHeight="1" hidden="1">
      <c r="A76" s="97">
        <v>6</v>
      </c>
      <c r="B76" s="46" t="s">
        <v>24</v>
      </c>
      <c r="C76" s="41" t="s">
        <v>45</v>
      </c>
      <c r="D76" s="371" t="s">
        <v>46</v>
      </c>
      <c r="E76" s="41">
        <v>853</v>
      </c>
      <c r="F76" s="97">
        <v>85395</v>
      </c>
      <c r="G76" s="97" t="s">
        <v>13</v>
      </c>
      <c r="H76" s="253">
        <f>SUM(H77,H83)</f>
        <v>0</v>
      </c>
      <c r="I76" s="54">
        <f>SUM(I77,I83)</f>
        <v>0</v>
      </c>
    </row>
    <row r="77" spans="1:9" ht="25.5" hidden="1">
      <c r="A77" s="97"/>
      <c r="B77" s="46" t="s">
        <v>48</v>
      </c>
      <c r="C77" s="41"/>
      <c r="D77" s="371"/>
      <c r="E77" s="41"/>
      <c r="F77" s="97"/>
      <c r="G77" s="97" t="s">
        <v>129</v>
      </c>
      <c r="H77" s="253">
        <f>SUM(H78:H80)</f>
        <v>0</v>
      </c>
      <c r="I77" s="54">
        <f>SUM(I78:I80)</f>
        <v>0</v>
      </c>
    </row>
    <row r="78" spans="1:9" ht="93" customHeight="1" hidden="1">
      <c r="A78" s="97"/>
      <c r="B78" s="46" t="s">
        <v>49</v>
      </c>
      <c r="C78" s="41"/>
      <c r="D78" s="46"/>
      <c r="E78" s="41"/>
      <c r="F78" s="97"/>
      <c r="G78" s="249" t="s">
        <v>14</v>
      </c>
      <c r="H78" s="253"/>
      <c r="I78" s="54">
        <v>0</v>
      </c>
    </row>
    <row r="79" spans="1:9" ht="15" customHeight="1" hidden="1">
      <c r="A79" s="97"/>
      <c r="B79" s="46" t="s">
        <v>47</v>
      </c>
      <c r="C79" s="41"/>
      <c r="D79" s="46"/>
      <c r="E79" s="41"/>
      <c r="F79" s="97"/>
      <c r="G79" s="249" t="s">
        <v>15</v>
      </c>
      <c r="H79" s="253">
        <v>0</v>
      </c>
      <c r="I79" s="54">
        <v>0</v>
      </c>
    </row>
    <row r="80" spans="1:9" ht="25.5" hidden="1">
      <c r="A80" s="97"/>
      <c r="B80" s="97"/>
      <c r="C80" s="41"/>
      <c r="D80" s="41"/>
      <c r="E80" s="41"/>
      <c r="F80" s="97"/>
      <c r="G80" s="250" t="s">
        <v>16</v>
      </c>
      <c r="H80" s="253">
        <v>0</v>
      </c>
      <c r="I80" s="54">
        <v>0</v>
      </c>
    </row>
    <row r="81" spans="1:9" ht="1.5" customHeight="1" hidden="1">
      <c r="A81" s="97"/>
      <c r="B81" s="97"/>
      <c r="C81" s="41"/>
      <c r="D81" s="41"/>
      <c r="E81" s="41"/>
      <c r="F81" s="97"/>
      <c r="G81" s="251"/>
      <c r="H81" s="253"/>
      <c r="I81" s="54"/>
    </row>
    <row r="82" spans="1:9" ht="2.25" customHeight="1" hidden="1">
      <c r="A82" s="97"/>
      <c r="B82" s="97"/>
      <c r="C82" s="41"/>
      <c r="D82" s="41"/>
      <c r="E82" s="41"/>
      <c r="F82" s="97"/>
      <c r="G82" s="251"/>
      <c r="H82" s="253"/>
      <c r="I82" s="54"/>
    </row>
    <row r="83" spans="1:9" ht="12.75" hidden="1">
      <c r="A83" s="97"/>
      <c r="B83" s="41"/>
      <c r="C83" s="41"/>
      <c r="D83" s="41"/>
      <c r="E83" s="41"/>
      <c r="F83" s="97"/>
      <c r="G83" s="97" t="s">
        <v>128</v>
      </c>
      <c r="H83" s="253">
        <f>SUM(H84:H86)</f>
        <v>0</v>
      </c>
      <c r="I83" s="54">
        <f>SUM(I84:I86)</f>
        <v>0</v>
      </c>
    </row>
    <row r="84" spans="1:9" ht="12.75" hidden="1">
      <c r="A84" s="97"/>
      <c r="B84" s="41"/>
      <c r="C84" s="41"/>
      <c r="D84" s="41"/>
      <c r="E84" s="41"/>
      <c r="F84" s="97"/>
      <c r="G84" s="249" t="s">
        <v>14</v>
      </c>
      <c r="H84" s="253"/>
      <c r="I84" s="54"/>
    </row>
    <row r="85" spans="1:9" ht="12.75" hidden="1">
      <c r="A85" s="97"/>
      <c r="B85" s="41"/>
      <c r="C85" s="41"/>
      <c r="D85" s="41"/>
      <c r="E85" s="41"/>
      <c r="F85" s="97"/>
      <c r="G85" s="249" t="s">
        <v>15</v>
      </c>
      <c r="H85" s="253"/>
      <c r="I85" s="54"/>
    </row>
    <row r="86" spans="1:9" ht="29.25" customHeight="1" hidden="1">
      <c r="A86" s="97"/>
      <c r="B86" s="41"/>
      <c r="C86" s="41"/>
      <c r="D86" s="41"/>
      <c r="E86" s="41"/>
      <c r="F86" s="97"/>
      <c r="G86" s="250" t="s">
        <v>16</v>
      </c>
      <c r="H86" s="253"/>
      <c r="I86" s="54"/>
    </row>
    <row r="87" spans="1:9" ht="42.75" customHeight="1">
      <c r="A87" s="97"/>
      <c r="B87" s="41"/>
      <c r="C87" s="41"/>
      <c r="D87" s="41"/>
      <c r="E87" s="41"/>
      <c r="F87" s="97"/>
      <c r="G87" s="251" t="s">
        <v>127</v>
      </c>
      <c r="H87" s="253"/>
      <c r="I87" s="54"/>
    </row>
    <row r="88" spans="1:9" ht="17.25" customHeight="1">
      <c r="A88" s="41"/>
      <c r="B88" s="41"/>
      <c r="C88" s="41"/>
      <c r="D88" s="41"/>
      <c r="E88" s="41"/>
      <c r="F88" s="41"/>
      <c r="G88" s="41"/>
      <c r="H88" s="54"/>
      <c r="I88" s="54"/>
    </row>
    <row r="89" spans="1:9" ht="21" customHeight="1">
      <c r="A89" s="40">
        <v>4</v>
      </c>
      <c r="B89" s="45" t="s">
        <v>24</v>
      </c>
      <c r="C89" s="40" t="s">
        <v>25</v>
      </c>
      <c r="D89" s="45" t="s">
        <v>26</v>
      </c>
      <c r="E89" s="40">
        <v>853</v>
      </c>
      <c r="F89" s="40">
        <v>85395</v>
      </c>
      <c r="G89" s="40" t="s">
        <v>13</v>
      </c>
      <c r="H89" s="90">
        <f>SUM(H90,H96)</f>
        <v>841139.61</v>
      </c>
      <c r="I89" s="90">
        <f>SUM(I90,I96)</f>
        <v>142544</v>
      </c>
    </row>
    <row r="90" spans="1:9" ht="23.25" customHeight="1">
      <c r="A90" s="41"/>
      <c r="B90" s="46" t="s">
        <v>27</v>
      </c>
      <c r="C90" s="41"/>
      <c r="D90" s="46"/>
      <c r="E90" s="41"/>
      <c r="F90" s="41"/>
      <c r="G90" s="41" t="s">
        <v>129</v>
      </c>
      <c r="H90" s="54">
        <f>SUM(H91:H93)</f>
        <v>824375.71</v>
      </c>
      <c r="I90" s="54">
        <f>SUM(I91:I93)</f>
        <v>142544</v>
      </c>
    </row>
    <row r="91" spans="1:9" ht="67.5" customHeight="1">
      <c r="A91" s="41"/>
      <c r="B91" s="46" t="s">
        <v>106</v>
      </c>
      <c r="C91" s="41"/>
      <c r="D91" s="46"/>
      <c r="E91" s="41"/>
      <c r="F91" s="41"/>
      <c r="G91" s="42" t="s">
        <v>14</v>
      </c>
      <c r="H91" s="54">
        <v>91546.7</v>
      </c>
      <c r="I91" s="54">
        <v>14967.1</v>
      </c>
    </row>
    <row r="92" spans="1:9" ht="49.5" customHeight="1">
      <c r="A92" s="41"/>
      <c r="B92" s="46" t="s">
        <v>28</v>
      </c>
      <c r="C92" s="41"/>
      <c r="D92" s="46"/>
      <c r="E92" s="41"/>
      <c r="F92" s="41"/>
      <c r="G92" s="42" t="s">
        <v>15</v>
      </c>
      <c r="H92" s="54">
        <v>34863.32</v>
      </c>
      <c r="I92" s="54">
        <v>6414.5</v>
      </c>
    </row>
    <row r="93" spans="1:9" ht="23.25" customHeight="1">
      <c r="A93" s="41"/>
      <c r="B93" s="240"/>
      <c r="C93" s="41"/>
      <c r="D93" s="41"/>
      <c r="E93" s="41"/>
      <c r="F93" s="41"/>
      <c r="G93" s="43" t="s">
        <v>16</v>
      </c>
      <c r="H93" s="54">
        <v>697965.69</v>
      </c>
      <c r="I93" s="54">
        <v>121162.4</v>
      </c>
    </row>
    <row r="94" spans="1:9" ht="1.5" customHeight="1" hidden="1">
      <c r="A94" s="41"/>
      <c r="B94" s="240"/>
      <c r="C94" s="41"/>
      <c r="D94" s="41"/>
      <c r="E94" s="41"/>
      <c r="F94" s="41"/>
      <c r="G94" s="85"/>
      <c r="H94" s="54"/>
      <c r="I94" s="54"/>
    </row>
    <row r="95" spans="1:9" ht="3" customHeight="1" hidden="1">
      <c r="A95" s="41"/>
      <c r="B95" s="240"/>
      <c r="C95" s="41"/>
      <c r="D95" s="41"/>
      <c r="E95" s="41"/>
      <c r="F95" s="41"/>
      <c r="G95" s="85"/>
      <c r="H95" s="54"/>
      <c r="I95" s="54"/>
    </row>
    <row r="96" spans="1:9" ht="11.25" customHeight="1">
      <c r="A96" s="41"/>
      <c r="B96" s="41"/>
      <c r="C96" s="41"/>
      <c r="D96" s="41"/>
      <c r="E96" s="41"/>
      <c r="F96" s="41"/>
      <c r="G96" s="41" t="s">
        <v>128</v>
      </c>
      <c r="H96" s="54">
        <f>SUM(H97:H99)</f>
        <v>16763.9</v>
      </c>
      <c r="I96" s="54">
        <f>SUM(I97:I99)</f>
        <v>0</v>
      </c>
    </row>
    <row r="97" spans="1:9" ht="12.75">
      <c r="A97" s="41"/>
      <c r="B97" s="41"/>
      <c r="C97" s="41"/>
      <c r="D97" s="41"/>
      <c r="E97" s="41"/>
      <c r="F97" s="41"/>
      <c r="G97" s="42" t="s">
        <v>14</v>
      </c>
      <c r="H97" s="54"/>
      <c r="I97" s="54"/>
    </row>
    <row r="98" spans="1:9" ht="12.75">
      <c r="A98" s="41"/>
      <c r="B98" s="41"/>
      <c r="C98" s="41"/>
      <c r="D98" s="41"/>
      <c r="E98" s="41"/>
      <c r="F98" s="41"/>
      <c r="G98" s="42" t="s">
        <v>15</v>
      </c>
      <c r="H98" s="54">
        <v>2514.58</v>
      </c>
      <c r="I98" s="54"/>
    </row>
    <row r="99" spans="1:9" ht="24">
      <c r="A99" s="41"/>
      <c r="B99" s="41"/>
      <c r="C99" s="41"/>
      <c r="D99" s="41"/>
      <c r="E99" s="41"/>
      <c r="F99" s="41"/>
      <c r="G99" s="43" t="s">
        <v>16</v>
      </c>
      <c r="H99" s="54">
        <v>14249.32</v>
      </c>
      <c r="I99" s="54"/>
    </row>
    <row r="100" spans="1:9" ht="46.5" customHeight="1">
      <c r="A100" s="97"/>
      <c r="B100" s="97"/>
      <c r="C100" s="97"/>
      <c r="D100" s="97"/>
      <c r="E100" s="97"/>
      <c r="F100" s="97"/>
      <c r="G100" s="246" t="s">
        <v>127</v>
      </c>
      <c r="H100" s="253"/>
      <c r="I100" s="54"/>
    </row>
    <row r="101" spans="1:9" ht="3" customHeight="1">
      <c r="A101" s="97"/>
      <c r="B101" s="97"/>
      <c r="C101" s="97"/>
      <c r="D101" s="97"/>
      <c r="E101" s="97"/>
      <c r="F101" s="97"/>
      <c r="G101" s="97"/>
      <c r="H101" s="253"/>
      <c r="I101" s="54"/>
    </row>
    <row r="102" spans="1:9" ht="13.5" customHeight="1">
      <c r="A102" s="254"/>
      <c r="B102" s="254"/>
      <c r="C102" s="254"/>
      <c r="D102" s="254"/>
      <c r="E102" s="254"/>
      <c r="F102" s="254"/>
      <c r="G102" s="254"/>
      <c r="H102" s="255"/>
      <c r="I102" s="55"/>
    </row>
    <row r="103" spans="1:9" s="215" customFormat="1" ht="54.75" customHeight="1">
      <c r="A103" s="216">
        <v>5</v>
      </c>
      <c r="B103" s="217" t="s">
        <v>24</v>
      </c>
      <c r="C103" s="216" t="s">
        <v>133</v>
      </c>
      <c r="D103" s="217" t="s">
        <v>6</v>
      </c>
      <c r="E103" s="216">
        <v>853</v>
      </c>
      <c r="F103" s="216">
        <v>85395</v>
      </c>
      <c r="G103" s="216" t="s">
        <v>13</v>
      </c>
      <c r="H103" s="210">
        <f>SUM(H104)</f>
        <v>1245936</v>
      </c>
      <c r="I103" s="210">
        <f>SUM(I104)</f>
        <v>498738.02</v>
      </c>
    </row>
    <row r="104" spans="1:9" s="215" customFormat="1" ht="46.5" customHeight="1">
      <c r="A104" s="216"/>
      <c r="B104" s="217" t="s">
        <v>134</v>
      </c>
      <c r="C104" s="216"/>
      <c r="D104" s="217"/>
      <c r="E104" s="216"/>
      <c r="F104" s="216"/>
      <c r="G104" s="216" t="s">
        <v>129</v>
      </c>
      <c r="H104" s="210">
        <f>SUM(H105:H107)</f>
        <v>1245936</v>
      </c>
      <c r="I104" s="210">
        <f>SUM(I105:I107)</f>
        <v>498738.02</v>
      </c>
    </row>
    <row r="105" spans="1:9" s="215" customFormat="1" ht="27" customHeight="1">
      <c r="A105" s="216"/>
      <c r="B105" s="364" t="s">
        <v>135</v>
      </c>
      <c r="C105" s="216"/>
      <c r="D105" s="217"/>
      <c r="E105" s="216"/>
      <c r="F105" s="216"/>
      <c r="G105" s="218" t="s">
        <v>14</v>
      </c>
      <c r="H105" s="210">
        <v>21050</v>
      </c>
      <c r="I105" s="210">
        <v>5415.91</v>
      </c>
    </row>
    <row r="106" spans="1:9" s="215" customFormat="1" ht="26.25" customHeight="1">
      <c r="A106" s="216"/>
      <c r="B106" s="365"/>
      <c r="C106" s="216"/>
      <c r="D106" s="217"/>
      <c r="E106" s="216"/>
      <c r="F106" s="216"/>
      <c r="G106" s="218" t="s">
        <v>15</v>
      </c>
      <c r="H106" s="210">
        <v>165840.4</v>
      </c>
      <c r="I106" s="210">
        <v>66798.87</v>
      </c>
    </row>
    <row r="107" spans="1:9" s="215" customFormat="1" ht="33.75" customHeight="1">
      <c r="A107" s="216"/>
      <c r="B107" s="365"/>
      <c r="C107" s="216"/>
      <c r="D107" s="216"/>
      <c r="E107" s="216"/>
      <c r="F107" s="216"/>
      <c r="G107" s="219" t="s">
        <v>16</v>
      </c>
      <c r="H107" s="210">
        <v>1059045.6</v>
      </c>
      <c r="I107" s="210">
        <v>426523.24</v>
      </c>
    </row>
    <row r="108" spans="1:9" s="215" customFormat="1" ht="15" customHeight="1">
      <c r="A108" s="216"/>
      <c r="B108" s="217" t="s">
        <v>136</v>
      </c>
      <c r="C108" s="216"/>
      <c r="D108" s="216"/>
      <c r="E108" s="216"/>
      <c r="F108" s="216"/>
      <c r="G108" s="220"/>
      <c r="H108" s="210"/>
      <c r="I108" s="210"/>
    </row>
    <row r="109" spans="1:9" s="215" customFormat="1" ht="8.25" customHeight="1">
      <c r="A109" s="216"/>
      <c r="B109" s="237"/>
      <c r="C109" s="216"/>
      <c r="D109" s="216"/>
      <c r="E109" s="216"/>
      <c r="F109" s="216"/>
      <c r="G109" s="220"/>
      <c r="H109" s="210"/>
      <c r="I109" s="210"/>
    </row>
    <row r="110" spans="1:9" ht="11.25" customHeight="1">
      <c r="A110" s="41"/>
      <c r="B110" s="41"/>
      <c r="C110" s="41"/>
      <c r="D110" s="41"/>
      <c r="E110" s="41"/>
      <c r="F110" s="41"/>
      <c r="G110" s="41" t="s">
        <v>128</v>
      </c>
      <c r="H110" s="54">
        <v>0</v>
      </c>
      <c r="I110" s="54">
        <f>SUM(I111:I113)</f>
        <v>0</v>
      </c>
    </row>
    <row r="111" spans="1:9" ht="12.75">
      <c r="A111" s="41"/>
      <c r="B111" s="41"/>
      <c r="C111" s="41"/>
      <c r="D111" s="41"/>
      <c r="E111" s="41"/>
      <c r="F111" s="41"/>
      <c r="G111" s="42" t="s">
        <v>14</v>
      </c>
      <c r="H111" s="54"/>
      <c r="I111" s="54"/>
    </row>
    <row r="112" spans="1:9" ht="12.75">
      <c r="A112" s="41"/>
      <c r="B112" s="41"/>
      <c r="C112" s="41"/>
      <c r="D112" s="41"/>
      <c r="E112" s="41"/>
      <c r="F112" s="41"/>
      <c r="G112" s="42" t="s">
        <v>15</v>
      </c>
      <c r="H112" s="54"/>
      <c r="I112" s="54"/>
    </row>
    <row r="113" spans="1:9" ht="24">
      <c r="A113" s="41"/>
      <c r="B113" s="41"/>
      <c r="C113" s="41"/>
      <c r="D113" s="41"/>
      <c r="E113" s="41"/>
      <c r="F113" s="41"/>
      <c r="G113" s="43" t="s">
        <v>16</v>
      </c>
      <c r="H113" s="54"/>
      <c r="I113" s="54"/>
    </row>
    <row r="114" spans="1:9" ht="46.5" customHeight="1">
      <c r="A114" s="41"/>
      <c r="B114" s="41"/>
      <c r="C114" s="41"/>
      <c r="D114" s="41"/>
      <c r="E114" s="41"/>
      <c r="F114" s="41"/>
      <c r="G114" s="85" t="s">
        <v>127</v>
      </c>
      <c r="H114" s="54"/>
      <c r="I114" s="54"/>
    </row>
    <row r="115" spans="1:9" s="215" customFormat="1" ht="76.5" customHeight="1" hidden="1">
      <c r="A115" s="216"/>
      <c r="B115" s="216"/>
      <c r="C115" s="216"/>
      <c r="D115" s="216"/>
      <c r="E115" s="216"/>
      <c r="F115" s="216"/>
      <c r="G115" s="218" t="s">
        <v>15</v>
      </c>
      <c r="H115" s="210"/>
      <c r="I115" s="210"/>
    </row>
    <row r="116" spans="1:9" s="215" customFormat="1" ht="24" hidden="1">
      <c r="A116" s="216"/>
      <c r="B116" s="216"/>
      <c r="C116" s="216"/>
      <c r="D116" s="216"/>
      <c r="E116" s="216"/>
      <c r="F116" s="216"/>
      <c r="G116" s="219" t="s">
        <v>16</v>
      </c>
      <c r="H116" s="210"/>
      <c r="I116" s="210"/>
    </row>
    <row r="117" spans="1:9" s="215" customFormat="1" ht="34.5" customHeight="1" hidden="1">
      <c r="A117" s="216"/>
      <c r="B117" s="216"/>
      <c r="C117" s="216"/>
      <c r="D117" s="216"/>
      <c r="E117" s="216"/>
      <c r="F117" s="216"/>
      <c r="G117" s="220" t="s">
        <v>127</v>
      </c>
      <c r="H117" s="210"/>
      <c r="I117" s="210"/>
    </row>
    <row r="118" spans="1:9" ht="1.5" customHeight="1" hidden="1">
      <c r="A118" s="41"/>
      <c r="B118" s="41"/>
      <c r="C118" s="41"/>
      <c r="D118" s="41"/>
      <c r="E118" s="41"/>
      <c r="F118" s="41"/>
      <c r="G118" s="41"/>
      <c r="H118" s="54"/>
      <c r="I118" s="54"/>
    </row>
    <row r="119" spans="1:9" ht="1.5" customHeight="1" hidden="1">
      <c r="A119" s="44"/>
      <c r="B119" s="44"/>
      <c r="C119" s="44"/>
      <c r="D119" s="44"/>
      <c r="E119" s="44"/>
      <c r="F119" s="44"/>
      <c r="G119" s="44"/>
      <c r="H119" s="55"/>
      <c r="I119" s="55"/>
    </row>
    <row r="120" spans="1:9" ht="24" customHeight="1" hidden="1">
      <c r="A120" s="40">
        <v>10</v>
      </c>
      <c r="B120" s="45" t="s">
        <v>137</v>
      </c>
      <c r="C120" s="41" t="s">
        <v>55</v>
      </c>
      <c r="D120" s="366" t="s">
        <v>6</v>
      </c>
      <c r="E120" s="40">
        <v>750</v>
      </c>
      <c r="F120" s="40">
        <v>75075</v>
      </c>
      <c r="G120" s="40" t="s">
        <v>13</v>
      </c>
      <c r="H120" s="90">
        <f>SUM(H121,H127)</f>
        <v>0</v>
      </c>
      <c r="I120" s="90">
        <f>SUM(I121,I127)</f>
        <v>0</v>
      </c>
    </row>
    <row r="121" spans="1:9" ht="12.75" hidden="1">
      <c r="A121" s="41"/>
      <c r="B121" s="46"/>
      <c r="C121" s="41"/>
      <c r="D121" s="367"/>
      <c r="E121" s="41"/>
      <c r="F121" s="41"/>
      <c r="G121" s="41" t="s">
        <v>129</v>
      </c>
      <c r="H121" s="54">
        <f>SUM(H122:H124)</f>
        <v>0</v>
      </c>
      <c r="I121" s="54">
        <f>SUM(I122:I124)</f>
        <v>0</v>
      </c>
    </row>
    <row r="122" spans="1:9" ht="25.5" hidden="1">
      <c r="A122" s="41"/>
      <c r="B122" s="46" t="s">
        <v>138</v>
      </c>
      <c r="C122" s="41"/>
      <c r="D122" s="367"/>
      <c r="E122" s="41"/>
      <c r="F122" s="41"/>
      <c r="G122" s="42" t="s">
        <v>14</v>
      </c>
      <c r="H122" s="54"/>
      <c r="I122" s="54"/>
    </row>
    <row r="123" spans="1:9" ht="24" customHeight="1" hidden="1">
      <c r="A123" s="41"/>
      <c r="B123" s="46" t="s">
        <v>139</v>
      </c>
      <c r="C123" s="41"/>
      <c r="D123" s="367"/>
      <c r="E123" s="41"/>
      <c r="F123" s="41"/>
      <c r="G123" s="42" t="s">
        <v>15</v>
      </c>
      <c r="H123" s="54"/>
      <c r="I123" s="54"/>
    </row>
    <row r="124" spans="1:9" ht="24" hidden="1">
      <c r="A124" s="41"/>
      <c r="B124" s="240"/>
      <c r="C124" s="41"/>
      <c r="D124" s="119"/>
      <c r="E124" s="119"/>
      <c r="F124" s="41"/>
      <c r="G124" s="43" t="s">
        <v>16</v>
      </c>
      <c r="H124" s="54"/>
      <c r="I124" s="54"/>
    </row>
    <row r="125" spans="1:9" ht="2.25" customHeight="1" hidden="1">
      <c r="A125" s="41"/>
      <c r="B125" s="240"/>
      <c r="C125" s="41"/>
      <c r="D125" s="41"/>
      <c r="E125" s="41"/>
      <c r="F125" s="41"/>
      <c r="G125" s="85"/>
      <c r="H125" s="54"/>
      <c r="I125" s="54"/>
    </row>
    <row r="126" spans="1:9" ht="2.25" customHeight="1" hidden="1">
      <c r="A126" s="41"/>
      <c r="B126" s="240"/>
      <c r="C126" s="41"/>
      <c r="D126" s="41"/>
      <c r="E126" s="41"/>
      <c r="F126" s="41"/>
      <c r="G126" s="85"/>
      <c r="H126" s="54"/>
      <c r="I126" s="54"/>
    </row>
    <row r="127" spans="1:9" ht="12.75" hidden="1">
      <c r="A127" s="41"/>
      <c r="B127" s="41"/>
      <c r="C127" s="41"/>
      <c r="D127" s="41"/>
      <c r="E127" s="41"/>
      <c r="F127" s="41"/>
      <c r="G127" s="41" t="s">
        <v>128</v>
      </c>
      <c r="H127" s="54">
        <f>SUM(H128:H130)</f>
        <v>0</v>
      </c>
      <c r="I127" s="54">
        <f>SUM(I128:I130)</f>
        <v>0</v>
      </c>
    </row>
    <row r="128" spans="1:9" ht="12.75" hidden="1">
      <c r="A128" s="41"/>
      <c r="B128" s="41"/>
      <c r="C128" s="41"/>
      <c r="D128" s="41"/>
      <c r="E128" s="41"/>
      <c r="F128" s="41"/>
      <c r="G128" s="42" t="s">
        <v>14</v>
      </c>
      <c r="H128" s="54"/>
      <c r="I128" s="54"/>
    </row>
    <row r="129" spans="1:9" ht="12.75" hidden="1">
      <c r="A129" s="41"/>
      <c r="B129" s="41"/>
      <c r="C129" s="41"/>
      <c r="D129" s="41"/>
      <c r="E129" s="41"/>
      <c r="F129" s="41"/>
      <c r="G129" s="42" t="s">
        <v>15</v>
      </c>
      <c r="H129" s="54"/>
      <c r="I129" s="54"/>
    </row>
    <row r="130" spans="1:9" ht="24" hidden="1">
      <c r="A130" s="41"/>
      <c r="B130" s="41"/>
      <c r="C130" s="41"/>
      <c r="D130" s="41"/>
      <c r="E130" s="41"/>
      <c r="F130" s="41"/>
      <c r="G130" s="43" t="s">
        <v>16</v>
      </c>
      <c r="H130" s="54"/>
      <c r="I130" s="54"/>
    </row>
    <row r="131" spans="1:9" ht="36" hidden="1">
      <c r="A131" s="41"/>
      <c r="B131" s="41"/>
      <c r="C131" s="41"/>
      <c r="D131" s="41"/>
      <c r="E131" s="41"/>
      <c r="F131" s="41"/>
      <c r="G131" s="85" t="s">
        <v>127</v>
      </c>
      <c r="H131" s="54"/>
      <c r="I131" s="54"/>
    </row>
    <row r="132" spans="1:9" ht="0.75" customHeight="1" hidden="1">
      <c r="A132" s="44"/>
      <c r="B132" s="44"/>
      <c r="C132" s="44"/>
      <c r="D132" s="44"/>
      <c r="E132" s="44"/>
      <c r="F132" s="44"/>
      <c r="G132" s="44"/>
      <c r="H132" s="55"/>
      <c r="I132" s="55"/>
    </row>
    <row r="133" spans="1:9" s="57" customFormat="1" ht="12.75">
      <c r="A133" s="86"/>
      <c r="B133" s="86" t="s">
        <v>130</v>
      </c>
      <c r="C133" s="86"/>
      <c r="D133" s="86"/>
      <c r="E133" s="86"/>
      <c r="F133" s="86"/>
      <c r="G133" s="86"/>
      <c r="H133" s="56">
        <f>SUM(H10,H26,H38,H50,H89,H103)</f>
        <v>5752442.48</v>
      </c>
      <c r="I133" s="56">
        <f>SUM(I10,I26,I38,I50,I62,I76,I89,I103,I120)</f>
        <v>2949997.11</v>
      </c>
    </row>
    <row r="134" spans="1:9" ht="12.75">
      <c r="A134" s="41"/>
      <c r="B134" s="41" t="s">
        <v>129</v>
      </c>
      <c r="C134" s="41"/>
      <c r="D134" s="41"/>
      <c r="E134" s="41"/>
      <c r="F134" s="41"/>
      <c r="G134" s="41"/>
      <c r="H134" s="56">
        <f>SUM(H11,H27,H39,H51,H63,H77,H90,H104,H121)</f>
        <v>2070311.71</v>
      </c>
      <c r="I134" s="56">
        <f>SUM(I11,I27,I39,I51,I63,I77,I90,I104,I121)</f>
        <v>641282.02</v>
      </c>
    </row>
    <row r="135" spans="1:9" ht="12.75">
      <c r="A135" s="41"/>
      <c r="B135" s="42" t="s">
        <v>14</v>
      </c>
      <c r="C135" s="41"/>
      <c r="D135" s="41"/>
      <c r="E135" s="41"/>
      <c r="F135" s="41"/>
      <c r="G135" s="41"/>
      <c r="H135" s="56">
        <f>SUM(H12,H28,H40,H52,H64,H78,H91,H105,H122)</f>
        <v>112596.7</v>
      </c>
      <c r="I135" s="56">
        <f>SUM(I12,I28,I40,I52,I64,I78,I91,I105,I122)</f>
        <v>20383.010000000002</v>
      </c>
    </row>
    <row r="136" spans="1:9" ht="12.75">
      <c r="A136" s="41"/>
      <c r="B136" s="42" t="s">
        <v>15</v>
      </c>
      <c r="C136" s="41"/>
      <c r="D136" s="41"/>
      <c r="E136" s="41"/>
      <c r="F136" s="41"/>
      <c r="G136" s="41"/>
      <c r="H136" s="56">
        <f>SUM(H13,H29,H41,H53,H65,H79,H92,H106,H123)</f>
        <v>200703.72</v>
      </c>
      <c r="I136" s="56">
        <f>SUM(I13,I29,I41,I53,I65,I79,I92,I106,I123)</f>
        <v>73213.37</v>
      </c>
    </row>
    <row r="137" spans="1:9" ht="12.75">
      <c r="A137" s="41"/>
      <c r="B137" s="43" t="s">
        <v>16</v>
      </c>
      <c r="C137" s="41"/>
      <c r="D137" s="41"/>
      <c r="E137" s="41"/>
      <c r="F137" s="41"/>
      <c r="G137" s="97"/>
      <c r="H137" s="56">
        <f>SUM(H14,H30,H42,H54,H66,H80,H93,H107,H124)</f>
        <v>1757011.29</v>
      </c>
      <c r="I137" s="56">
        <f>SUM(I14,I30,I42,I54,I66,I80,I93,I107,I124)</f>
        <v>547685.64</v>
      </c>
    </row>
    <row r="138" spans="1:9" ht="24" hidden="1">
      <c r="A138" s="41"/>
      <c r="B138" s="85" t="s">
        <v>127</v>
      </c>
      <c r="C138" s="41"/>
      <c r="D138" s="41"/>
      <c r="E138" s="41"/>
      <c r="F138" s="41"/>
      <c r="G138" s="97"/>
      <c r="H138" s="56" t="e">
        <f>SUM(H15,#REF!,H31,H43,H55,H67,#REF!,H81,H94,H108,H125)</f>
        <v>#REF!</v>
      </c>
      <c r="I138" s="56" t="e">
        <f>SUM(I15,#REF!,I31,I43,I55,I67,#REF!,I81,I94,I108,I125)</f>
        <v>#REF!</v>
      </c>
    </row>
    <row r="139" spans="1:9" ht="14.25" customHeight="1">
      <c r="A139" s="41"/>
      <c r="B139" s="85"/>
      <c r="C139" s="41"/>
      <c r="D139" s="41"/>
      <c r="E139" s="41"/>
      <c r="F139" s="41"/>
      <c r="G139" s="97"/>
      <c r="H139" s="56">
        <f>SUM(H16,H32,H44,H56,H68,H82,H95,H109,H126)</f>
        <v>0</v>
      </c>
      <c r="I139" s="56">
        <f>SUM(I16,I32,I44,I56,I68,I82,I95,I109,I126)</f>
        <v>0</v>
      </c>
    </row>
    <row r="140" spans="1:9" ht="12.75">
      <c r="A140" s="41"/>
      <c r="B140" s="41" t="s">
        <v>128</v>
      </c>
      <c r="C140" s="41"/>
      <c r="D140" s="41"/>
      <c r="E140" s="41"/>
      <c r="F140" s="41"/>
      <c r="G140" s="41"/>
      <c r="H140" s="56">
        <f>SUM(H17,H33,H45,H57,H69,H83,H96,H127)</f>
        <v>3682130.77</v>
      </c>
      <c r="I140" s="56">
        <f>SUM(I17,I33,I45,I57,I69,I83,I96,I127)</f>
        <v>2308715.09</v>
      </c>
    </row>
    <row r="141" spans="1:9" ht="12.75">
      <c r="A141" s="41"/>
      <c r="B141" s="42" t="s">
        <v>14</v>
      </c>
      <c r="C141" s="41"/>
      <c r="D141" s="41"/>
      <c r="E141" s="41"/>
      <c r="F141" s="41"/>
      <c r="G141" s="41"/>
      <c r="H141" s="56">
        <f>SUM(H18,H34,H46,H58,H70,H84,H97,H128)</f>
        <v>1444642.93</v>
      </c>
      <c r="I141" s="56">
        <f>SUM(I18,I34,I46,I58,I70,I84,I97,I128)</f>
        <v>884742.1499999999</v>
      </c>
    </row>
    <row r="142" spans="1:9" ht="12.75">
      <c r="A142" s="41"/>
      <c r="B142" s="42" t="s">
        <v>15</v>
      </c>
      <c r="C142" s="41"/>
      <c r="D142" s="41"/>
      <c r="E142" s="41"/>
      <c r="F142" s="41"/>
      <c r="G142" s="41"/>
      <c r="H142" s="56">
        <f aca="true" t="shared" si="0" ref="H142:I144">SUM(H19,H35,H47,H59,H71,H85,H98,H115,H129)</f>
        <v>2514.58</v>
      </c>
      <c r="I142" s="56">
        <f t="shared" si="0"/>
        <v>0</v>
      </c>
    </row>
    <row r="143" spans="1:9" ht="12.75">
      <c r="A143" s="41"/>
      <c r="B143" s="43" t="s">
        <v>16</v>
      </c>
      <c r="C143" s="41"/>
      <c r="D143" s="41"/>
      <c r="E143" s="41"/>
      <c r="F143" s="41"/>
      <c r="G143" s="41"/>
      <c r="H143" s="56">
        <f t="shared" si="0"/>
        <v>2234973.2600000002</v>
      </c>
      <c r="I143" s="56">
        <f t="shared" si="0"/>
        <v>1423972.94</v>
      </c>
    </row>
    <row r="144" spans="1:9" ht="24">
      <c r="A144" s="44"/>
      <c r="B144" s="238" t="s">
        <v>127</v>
      </c>
      <c r="C144" s="44"/>
      <c r="D144" s="44"/>
      <c r="E144" s="44"/>
      <c r="F144" s="44"/>
      <c r="G144" s="44"/>
      <c r="H144" s="239">
        <f t="shared" si="0"/>
        <v>0</v>
      </c>
      <c r="I144" s="239">
        <f t="shared" si="0"/>
        <v>0</v>
      </c>
    </row>
  </sheetData>
  <sheetProtection/>
  <mergeCells count="15">
    <mergeCell ref="B105:B107"/>
    <mergeCell ref="D26:D29"/>
    <mergeCell ref="B13:B22"/>
    <mergeCell ref="D120:D123"/>
    <mergeCell ref="D76:D77"/>
    <mergeCell ref="B65:B74"/>
    <mergeCell ref="A5:I5"/>
    <mergeCell ref="I7:I8"/>
    <mergeCell ref="A7:A8"/>
    <mergeCell ref="B7:B8"/>
    <mergeCell ref="C7:C8"/>
    <mergeCell ref="D7:D8"/>
    <mergeCell ref="E7:E8"/>
    <mergeCell ref="F7:F8"/>
    <mergeCell ref="G7:H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8.625" style="76" customWidth="1"/>
    <col min="2" max="2" width="4.00390625" style="76" customWidth="1"/>
    <col min="3" max="3" width="5.875" style="76" customWidth="1"/>
    <col min="4" max="4" width="5.25390625" style="76" customWidth="1"/>
    <col min="5" max="5" width="6.625" style="76" customWidth="1"/>
    <col min="6" max="6" width="9.00390625" style="76" customWidth="1"/>
    <col min="7" max="7" width="7.125" style="76" customWidth="1"/>
    <col min="8" max="8" width="7.00390625" style="76" customWidth="1"/>
    <col min="9" max="9" width="7.375" style="76" customWidth="1"/>
    <col min="10" max="10" width="7.00390625" style="76" customWidth="1"/>
    <col min="11" max="11" width="7.25390625" style="76" customWidth="1"/>
    <col min="12" max="12" width="7.00390625" style="76" customWidth="1"/>
    <col min="13" max="13" width="6.375" style="76" customWidth="1"/>
    <col min="14" max="14" width="6.625" style="76" customWidth="1"/>
    <col min="15" max="15" width="9.00390625" style="76" customWidth="1"/>
    <col min="16" max="16" width="9.625" style="77" customWidth="1"/>
    <col min="17" max="17" width="6.875" style="77" customWidth="1"/>
    <col min="18" max="18" width="6.125" style="77" customWidth="1"/>
    <col min="19" max="19" width="8.25390625" style="77" customWidth="1"/>
    <col min="20" max="16384" width="9.125" style="77" customWidth="1"/>
  </cols>
  <sheetData>
    <row r="1" spans="1:19" ht="17.25" customHeight="1">
      <c r="A1" s="374" t="s">
        <v>206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9" ht="18.75">
      <c r="A2" s="82"/>
      <c r="B2" s="82"/>
      <c r="C2" s="82"/>
      <c r="D2" s="82"/>
      <c r="E2" s="82"/>
      <c r="F2" s="82"/>
      <c r="G2" s="82"/>
      <c r="H2" s="82"/>
      <c r="I2" s="82"/>
    </row>
    <row r="3" spans="1:19" ht="21.75" customHeight="1">
      <c r="A3" s="75"/>
      <c r="B3" s="75"/>
      <c r="C3" s="75"/>
      <c r="D3" s="75"/>
      <c r="E3" s="75"/>
      <c r="F3" s="75"/>
      <c r="G3" s="75"/>
      <c r="S3" s="78" t="s">
        <v>112</v>
      </c>
    </row>
    <row r="4" spans="1:19" s="150" customFormat="1" ht="11.25">
      <c r="A4" s="375" t="s">
        <v>79</v>
      </c>
      <c r="B4" s="375" t="s">
        <v>57</v>
      </c>
      <c r="C4" s="375" t="s">
        <v>58</v>
      </c>
      <c r="D4" s="375" t="s">
        <v>59</v>
      </c>
      <c r="E4" s="375" t="s">
        <v>4</v>
      </c>
      <c r="F4" s="375" t="s">
        <v>121</v>
      </c>
      <c r="G4" s="378" t="s">
        <v>95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80"/>
    </row>
    <row r="5" spans="1:19" s="150" customFormat="1" ht="11.25">
      <c r="A5" s="376"/>
      <c r="B5" s="376"/>
      <c r="C5" s="376"/>
      <c r="D5" s="376"/>
      <c r="E5" s="376"/>
      <c r="F5" s="376"/>
      <c r="G5" s="375" t="s">
        <v>113</v>
      </c>
      <c r="H5" s="381" t="s">
        <v>95</v>
      </c>
      <c r="I5" s="381"/>
      <c r="J5" s="381"/>
      <c r="K5" s="381"/>
      <c r="L5" s="381"/>
      <c r="M5" s="381"/>
      <c r="N5" s="381"/>
      <c r="O5" s="375" t="s">
        <v>114</v>
      </c>
      <c r="P5" s="394" t="s">
        <v>95</v>
      </c>
      <c r="Q5" s="395"/>
      <c r="R5" s="395"/>
      <c r="S5" s="396"/>
    </row>
    <row r="6" spans="1:19" s="150" customFormat="1" ht="21.75" customHeight="1">
      <c r="A6" s="376"/>
      <c r="B6" s="376"/>
      <c r="C6" s="376"/>
      <c r="D6" s="376"/>
      <c r="E6" s="376"/>
      <c r="F6" s="376"/>
      <c r="G6" s="376"/>
      <c r="H6" s="378" t="s">
        <v>115</v>
      </c>
      <c r="I6" s="380"/>
      <c r="J6" s="375" t="s">
        <v>116</v>
      </c>
      <c r="K6" s="375" t="s">
        <v>117</v>
      </c>
      <c r="L6" s="375" t="s">
        <v>118</v>
      </c>
      <c r="M6" s="375" t="s">
        <v>122</v>
      </c>
      <c r="N6" s="375" t="s">
        <v>123</v>
      </c>
      <c r="O6" s="376"/>
      <c r="P6" s="378" t="s">
        <v>0</v>
      </c>
      <c r="Q6" s="151" t="s">
        <v>61</v>
      </c>
      <c r="R6" s="381" t="s">
        <v>119</v>
      </c>
      <c r="S6" s="381" t="s">
        <v>124</v>
      </c>
    </row>
    <row r="7" spans="1:19" s="150" customFormat="1" ht="115.5">
      <c r="A7" s="377"/>
      <c r="B7" s="377"/>
      <c r="C7" s="377"/>
      <c r="D7" s="377"/>
      <c r="E7" s="377"/>
      <c r="F7" s="377"/>
      <c r="G7" s="377"/>
      <c r="H7" s="153" t="s">
        <v>2</v>
      </c>
      <c r="I7" s="153" t="s">
        <v>120</v>
      </c>
      <c r="J7" s="377"/>
      <c r="K7" s="377"/>
      <c r="L7" s="377"/>
      <c r="M7" s="377"/>
      <c r="N7" s="377"/>
      <c r="O7" s="377"/>
      <c r="P7" s="381"/>
      <c r="Q7" s="152" t="s">
        <v>1</v>
      </c>
      <c r="R7" s="381"/>
      <c r="S7" s="381"/>
    </row>
    <row r="8" spans="1:19" ht="6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9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</row>
    <row r="9" spans="1:19" ht="54" customHeight="1">
      <c r="A9" s="385" t="s">
        <v>125</v>
      </c>
      <c r="B9" s="386"/>
      <c r="C9" s="387"/>
      <c r="D9" s="83"/>
      <c r="E9" s="99">
        <f>SUM(E10:E11)</f>
        <v>0</v>
      </c>
      <c r="F9" s="99">
        <f aca="true" t="shared" si="0" ref="F9:S9">SUM(F10:F11)</f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</row>
    <row r="10" spans="1:19" ht="13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81"/>
      <c r="R10" s="81"/>
      <c r="S10" s="81"/>
    </row>
    <row r="11" spans="1:19" ht="14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</row>
    <row r="12" spans="1:19" ht="59.25" customHeight="1">
      <c r="A12" s="391" t="s">
        <v>179</v>
      </c>
      <c r="B12" s="392"/>
      <c r="C12" s="393"/>
      <c r="D12" s="84"/>
      <c r="E12" s="99">
        <f>SUM(E13:E14)</f>
        <v>0</v>
      </c>
      <c r="F12" s="99">
        <f aca="true" t="shared" si="1" ref="F12:S12">SUM(F13:F14)</f>
        <v>0</v>
      </c>
      <c r="G12" s="99">
        <f t="shared" si="1"/>
        <v>0</v>
      </c>
      <c r="H12" s="99">
        <f t="shared" si="1"/>
        <v>0</v>
      </c>
      <c r="I12" s="99">
        <f t="shared" si="1"/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>
        <f t="shared" si="1"/>
        <v>0</v>
      </c>
      <c r="P12" s="99">
        <f t="shared" si="1"/>
        <v>0</v>
      </c>
      <c r="Q12" s="99">
        <f t="shared" si="1"/>
        <v>0</v>
      </c>
      <c r="R12" s="99">
        <f t="shared" si="1"/>
        <v>0</v>
      </c>
      <c r="S12" s="99">
        <f t="shared" si="1"/>
        <v>0</v>
      </c>
    </row>
    <row r="13" spans="1:19" ht="28.5" customHeight="1">
      <c r="A13" s="80"/>
      <c r="B13" s="80"/>
      <c r="C13" s="80"/>
      <c r="D13" s="80"/>
      <c r="E13" s="80"/>
      <c r="F13" s="120"/>
      <c r="G13" s="120"/>
      <c r="H13" s="120"/>
      <c r="I13" s="120"/>
      <c r="J13" s="120"/>
      <c r="K13" s="80"/>
      <c r="L13" s="80"/>
      <c r="M13" s="80"/>
      <c r="N13" s="80"/>
      <c r="O13" s="80"/>
      <c r="P13" s="81"/>
      <c r="Q13" s="81"/>
      <c r="R13" s="81"/>
      <c r="S13" s="81"/>
    </row>
    <row r="14" spans="1:19" ht="30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81"/>
      <c r="R14" s="81"/>
      <c r="S14" s="81"/>
    </row>
    <row r="15" spans="1:19" ht="46.5" customHeight="1">
      <c r="A15" s="388" t="s">
        <v>126</v>
      </c>
      <c r="B15" s="389"/>
      <c r="C15" s="390"/>
      <c r="D15" s="98"/>
      <c r="E15" s="99">
        <f aca="true" t="shared" si="2" ref="E15:S15">SUM(E16:E18)</f>
        <v>0</v>
      </c>
      <c r="F15" s="99">
        <f t="shared" si="2"/>
        <v>1000000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0</v>
      </c>
      <c r="K15" s="99">
        <f t="shared" si="2"/>
        <v>0</v>
      </c>
      <c r="L15" s="99">
        <f t="shared" si="2"/>
        <v>0</v>
      </c>
      <c r="M15" s="99">
        <f t="shared" si="2"/>
        <v>0</v>
      </c>
      <c r="N15" s="99">
        <f t="shared" si="2"/>
        <v>0</v>
      </c>
      <c r="O15" s="99">
        <f t="shared" si="2"/>
        <v>1000000</v>
      </c>
      <c r="P15" s="99">
        <f t="shared" si="2"/>
        <v>1000000</v>
      </c>
      <c r="Q15" s="99">
        <f t="shared" si="2"/>
        <v>0</v>
      </c>
      <c r="R15" s="99">
        <f t="shared" si="2"/>
        <v>0</v>
      </c>
      <c r="S15" s="99">
        <f t="shared" si="2"/>
        <v>0</v>
      </c>
    </row>
    <row r="16" spans="1:19" ht="39.75" customHeight="1">
      <c r="A16" s="103" t="s">
        <v>157</v>
      </c>
      <c r="B16" s="103">
        <v>600</v>
      </c>
      <c r="C16" s="103">
        <v>60014</v>
      </c>
      <c r="D16" s="104">
        <v>6300</v>
      </c>
      <c r="E16" s="105"/>
      <c r="F16" s="105">
        <v>1000000</v>
      </c>
      <c r="G16" s="105"/>
      <c r="H16" s="105"/>
      <c r="I16" s="105"/>
      <c r="J16" s="105"/>
      <c r="K16" s="105"/>
      <c r="L16" s="105"/>
      <c r="M16" s="105"/>
      <c r="N16" s="105"/>
      <c r="O16" s="105">
        <v>1000000</v>
      </c>
      <c r="P16" s="102">
        <v>1000000</v>
      </c>
      <c r="Q16" s="102"/>
      <c r="R16" s="102"/>
      <c r="S16" s="102"/>
    </row>
    <row r="17" spans="1:19" ht="48" customHeight="1" hidden="1">
      <c r="A17" s="103"/>
      <c r="B17" s="103"/>
      <c r="C17" s="103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2"/>
      <c r="Q17" s="102"/>
      <c r="R17" s="102"/>
      <c r="S17" s="102"/>
    </row>
    <row r="18" spans="1:19" s="171" customFormat="1" ht="42.75" customHeight="1" hidden="1">
      <c r="A18" s="166"/>
      <c r="B18" s="167"/>
      <c r="C18" s="167"/>
      <c r="D18" s="16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70"/>
      <c r="S18" s="170"/>
    </row>
    <row r="19" spans="1:19" s="75" customFormat="1" ht="24.75" customHeight="1">
      <c r="A19" s="382" t="s">
        <v>100</v>
      </c>
      <c r="B19" s="383"/>
      <c r="C19" s="384"/>
      <c r="D19" s="100"/>
      <c r="E19" s="101">
        <f>SUM(E9,E12,E15)</f>
        <v>0</v>
      </c>
      <c r="F19" s="101">
        <f>SUM(F9,F12,F15)</f>
        <v>1000000</v>
      </c>
      <c r="G19" s="101">
        <f aca="true" t="shared" si="3" ref="G19:S19">SUM(G9,G12,G15)</f>
        <v>0</v>
      </c>
      <c r="H19" s="101">
        <f t="shared" si="3"/>
        <v>0</v>
      </c>
      <c r="I19" s="101">
        <f t="shared" si="3"/>
        <v>0</v>
      </c>
      <c r="J19" s="101">
        <f t="shared" si="3"/>
        <v>0</v>
      </c>
      <c r="K19" s="101">
        <f t="shared" si="3"/>
        <v>0</v>
      </c>
      <c r="L19" s="101">
        <f t="shared" si="3"/>
        <v>0</v>
      </c>
      <c r="M19" s="101">
        <f t="shared" si="3"/>
        <v>0</v>
      </c>
      <c r="N19" s="101">
        <f t="shared" si="3"/>
        <v>0</v>
      </c>
      <c r="O19" s="101">
        <f t="shared" si="3"/>
        <v>1000000</v>
      </c>
      <c r="P19" s="101">
        <f t="shared" si="3"/>
        <v>1000000</v>
      </c>
      <c r="Q19" s="101">
        <f t="shared" si="3"/>
        <v>0</v>
      </c>
      <c r="R19" s="101">
        <f t="shared" si="3"/>
        <v>0</v>
      </c>
      <c r="S19" s="101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19:C19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10 
do Uchwały Nr XVII/.../2012
Rady Gminy Skarżysko Kościelne
z dnia 28 lutego 2012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1">
      <selection activeCell="F12" sqref="F1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0" customWidth="1"/>
    <col min="9" max="9" width="12.75390625" style="7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1" t="s">
        <v>205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0.5" customHeight="1">
      <c r="A2" s="5"/>
      <c r="B2" s="5"/>
      <c r="C2" s="5"/>
      <c r="D2" s="5"/>
      <c r="E2" s="5"/>
      <c r="F2" s="5"/>
      <c r="G2" s="5"/>
      <c r="H2" s="68"/>
      <c r="I2" s="68"/>
      <c r="J2" s="5"/>
      <c r="K2" s="5"/>
      <c r="L2" s="5"/>
      <c r="M2" s="4" t="s">
        <v>78</v>
      </c>
    </row>
    <row r="3" spans="1:13" s="154" customFormat="1" ht="19.5" customHeight="1">
      <c r="A3" s="402" t="s">
        <v>88</v>
      </c>
      <c r="B3" s="402" t="s">
        <v>57</v>
      </c>
      <c r="C3" s="402" t="s">
        <v>77</v>
      </c>
      <c r="D3" s="397" t="s">
        <v>105</v>
      </c>
      <c r="E3" s="397" t="s">
        <v>89</v>
      </c>
      <c r="F3" s="397" t="s">
        <v>94</v>
      </c>
      <c r="G3" s="397"/>
      <c r="H3" s="397"/>
      <c r="I3" s="397"/>
      <c r="J3" s="397"/>
      <c r="K3" s="397"/>
      <c r="L3" s="397"/>
      <c r="M3" s="397" t="s">
        <v>92</v>
      </c>
    </row>
    <row r="4" spans="1:13" s="154" customFormat="1" ht="19.5" customHeight="1">
      <c r="A4" s="402"/>
      <c r="B4" s="402"/>
      <c r="C4" s="402"/>
      <c r="D4" s="397"/>
      <c r="E4" s="397"/>
      <c r="F4" s="397" t="s">
        <v>242</v>
      </c>
      <c r="G4" s="397" t="s">
        <v>65</v>
      </c>
      <c r="H4" s="397"/>
      <c r="I4" s="397"/>
      <c r="J4" s="397"/>
      <c r="K4" s="397"/>
      <c r="L4" s="397"/>
      <c r="M4" s="397"/>
    </row>
    <row r="5" spans="1:13" s="154" customFormat="1" ht="22.5" customHeight="1">
      <c r="A5" s="402"/>
      <c r="B5" s="402"/>
      <c r="C5" s="402"/>
      <c r="D5" s="397"/>
      <c r="E5" s="397"/>
      <c r="F5" s="397"/>
      <c r="G5" s="397" t="s">
        <v>101</v>
      </c>
      <c r="H5" s="408" t="s">
        <v>96</v>
      </c>
      <c r="I5" s="155" t="s">
        <v>61</v>
      </c>
      <c r="J5" s="403" t="s">
        <v>103</v>
      </c>
      <c r="K5" s="288"/>
      <c r="L5" s="397" t="s">
        <v>97</v>
      </c>
      <c r="M5" s="397"/>
    </row>
    <row r="6" spans="1:13" s="154" customFormat="1" ht="19.5" customHeight="1">
      <c r="A6" s="402"/>
      <c r="B6" s="402"/>
      <c r="C6" s="402"/>
      <c r="D6" s="397"/>
      <c r="E6" s="397"/>
      <c r="F6" s="397"/>
      <c r="G6" s="397"/>
      <c r="H6" s="408"/>
      <c r="I6" s="406" t="s">
        <v>110</v>
      </c>
      <c r="J6" s="404"/>
      <c r="K6" s="290"/>
      <c r="L6" s="397"/>
      <c r="M6" s="397"/>
    </row>
    <row r="7" spans="1:13" s="154" customFormat="1" ht="73.5" customHeight="1">
      <c r="A7" s="402"/>
      <c r="B7" s="402"/>
      <c r="C7" s="402"/>
      <c r="D7" s="397"/>
      <c r="E7" s="397"/>
      <c r="F7" s="397"/>
      <c r="G7" s="397"/>
      <c r="H7" s="408"/>
      <c r="I7" s="407"/>
      <c r="J7" s="405"/>
      <c r="K7" s="292"/>
      <c r="L7" s="397"/>
      <c r="M7" s="397"/>
    </row>
    <row r="8" spans="1:13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5</v>
      </c>
      <c r="G8" s="7">
        <v>6</v>
      </c>
      <c r="H8" s="69">
        <v>7</v>
      </c>
      <c r="I8" s="74">
        <v>8</v>
      </c>
      <c r="J8" s="398">
        <v>9</v>
      </c>
      <c r="K8" s="399"/>
      <c r="L8" s="7">
        <v>10</v>
      </c>
      <c r="M8" s="7">
        <v>11</v>
      </c>
    </row>
    <row r="9" spans="1:13" s="13" customFormat="1" ht="68.25" customHeight="1" hidden="1">
      <c r="A9" s="50">
        <v>1</v>
      </c>
      <c r="B9" s="106">
        <v>720</v>
      </c>
      <c r="C9" s="106">
        <v>72095</v>
      </c>
      <c r="D9" s="116" t="s">
        <v>158</v>
      </c>
      <c r="E9" s="50"/>
      <c r="F9" s="26">
        <v>0</v>
      </c>
      <c r="G9" s="107">
        <v>0</v>
      </c>
      <c r="H9" s="107">
        <v>0</v>
      </c>
      <c r="I9" s="107"/>
      <c r="J9" s="71" t="s">
        <v>93</v>
      </c>
      <c r="K9" s="72"/>
      <c r="L9" s="26">
        <v>0</v>
      </c>
      <c r="M9" s="11" t="s">
        <v>6</v>
      </c>
    </row>
    <row r="10" spans="1:13" s="13" customFormat="1" ht="84.75" customHeight="1">
      <c r="A10" s="50">
        <v>1</v>
      </c>
      <c r="B10" s="261">
        <v>800</v>
      </c>
      <c r="C10" s="261">
        <v>80101</v>
      </c>
      <c r="D10" s="262" t="s">
        <v>281</v>
      </c>
      <c r="E10" s="50"/>
      <c r="F10" s="26">
        <v>4553</v>
      </c>
      <c r="G10" s="107">
        <v>4553</v>
      </c>
      <c r="H10" s="107">
        <v>0</v>
      </c>
      <c r="I10" s="107"/>
      <c r="J10" s="263" t="s">
        <v>93</v>
      </c>
      <c r="K10" s="72"/>
      <c r="L10" s="26"/>
      <c r="M10" s="264" t="s">
        <v>212</v>
      </c>
    </row>
    <row r="11" spans="1:13" ht="53.25" customHeight="1">
      <c r="A11" s="12">
        <v>2</v>
      </c>
      <c r="B11" s="8">
        <v>900</v>
      </c>
      <c r="C11" s="8">
        <v>90015</v>
      </c>
      <c r="D11" s="58" t="s">
        <v>265</v>
      </c>
      <c r="E11" s="24">
        <v>20000</v>
      </c>
      <c r="F11" s="24">
        <v>100000</v>
      </c>
      <c r="G11" s="24">
        <v>0</v>
      </c>
      <c r="H11" s="24">
        <v>100000</v>
      </c>
      <c r="I11" s="49"/>
      <c r="J11" s="14" t="s">
        <v>93</v>
      </c>
      <c r="K11" s="67"/>
      <c r="L11" s="8">
        <v>0</v>
      </c>
      <c r="M11" s="8" t="s">
        <v>6</v>
      </c>
    </row>
    <row r="12" spans="1:13" ht="53.25" customHeight="1">
      <c r="A12" s="12">
        <v>3</v>
      </c>
      <c r="B12" s="8">
        <v>900</v>
      </c>
      <c r="C12" s="8">
        <v>90095</v>
      </c>
      <c r="D12" s="58" t="s">
        <v>283</v>
      </c>
      <c r="E12" s="24"/>
      <c r="F12" s="24">
        <v>30000</v>
      </c>
      <c r="G12" s="24">
        <v>30000</v>
      </c>
      <c r="H12" s="24"/>
      <c r="I12" s="49"/>
      <c r="J12" s="14" t="s">
        <v>93</v>
      </c>
      <c r="K12" s="67"/>
      <c r="L12" s="8"/>
      <c r="M12" s="8" t="s">
        <v>6</v>
      </c>
    </row>
    <row r="13" spans="1:13" ht="36.75" customHeight="1">
      <c r="A13" s="400" t="s">
        <v>100</v>
      </c>
      <c r="B13" s="400"/>
      <c r="C13" s="400"/>
      <c r="D13" s="400"/>
      <c r="E13" s="22">
        <f>SUM(E11:E12)</f>
        <v>20000</v>
      </c>
      <c r="F13" s="22">
        <f>SUM(F9:F12)</f>
        <v>134553</v>
      </c>
      <c r="G13" s="22">
        <f>SUM(G9:G12)</f>
        <v>34553</v>
      </c>
      <c r="H13" s="22">
        <f>SUM(H9:H12)</f>
        <v>100000</v>
      </c>
      <c r="I13" s="22">
        <f>SUM(I9:I12)</f>
        <v>0</v>
      </c>
      <c r="J13" s="22"/>
      <c r="K13" s="22">
        <f>SUM(K9:K12)</f>
        <v>0</v>
      </c>
      <c r="L13" s="22">
        <f>SUM(L9:L12)</f>
        <v>0</v>
      </c>
      <c r="M13" s="15" t="s">
        <v>82</v>
      </c>
    </row>
    <row r="14" ht="53.25" customHeight="1"/>
    <row r="15" spans="1:12" s="28" customFormat="1" ht="53.25" customHeight="1">
      <c r="A15" s="28" t="s">
        <v>19</v>
      </c>
      <c r="F15" s="31"/>
      <c r="H15" s="31"/>
      <c r="I15" s="31"/>
      <c r="L15" s="28" t="s">
        <v>7</v>
      </c>
    </row>
    <row r="16" spans="1:9" s="28" customFormat="1" ht="11.25">
      <c r="A16" s="28" t="s">
        <v>20</v>
      </c>
      <c r="F16" s="31"/>
      <c r="H16" s="31"/>
      <c r="I16" s="31"/>
    </row>
    <row r="17" spans="1:9" s="28" customFormat="1" ht="11.25">
      <c r="A17" s="28" t="s">
        <v>21</v>
      </c>
      <c r="F17" s="31"/>
      <c r="H17" s="31"/>
      <c r="I17" s="31"/>
    </row>
    <row r="18" spans="1:9" s="28" customFormat="1" ht="11.25">
      <c r="A18" s="28" t="s">
        <v>22</v>
      </c>
      <c r="F18" s="31"/>
      <c r="H18" s="31"/>
      <c r="I18" s="31"/>
    </row>
    <row r="19" spans="1:9" s="28" customFormat="1" ht="11.25">
      <c r="A19" s="28" t="s">
        <v>23</v>
      </c>
      <c r="F19" s="31"/>
      <c r="H19" s="31"/>
      <c r="I19" s="31"/>
    </row>
  </sheetData>
  <sheetProtection/>
  <mergeCells count="17">
    <mergeCell ref="E3:E7"/>
    <mergeCell ref="F4:F7"/>
    <mergeCell ref="L5:L7"/>
    <mergeCell ref="G4:L4"/>
    <mergeCell ref="J5:K7"/>
    <mergeCell ref="I6:I7"/>
    <mergeCell ref="H5:H7"/>
    <mergeCell ref="M3:M7"/>
    <mergeCell ref="J8:K8"/>
    <mergeCell ref="A13:D13"/>
    <mergeCell ref="A1:M1"/>
    <mergeCell ref="A3:A7"/>
    <mergeCell ref="B3:B7"/>
    <mergeCell ref="C3:C7"/>
    <mergeCell ref="D3:D7"/>
    <mergeCell ref="F3:L3"/>
    <mergeCell ref="G5:G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Nr XVII/..../2012
Rady Gminy  Skarżysko Kościelne 
z dnia 28 lutego 2012r.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1:4" ht="15" customHeight="1">
      <c r="A1" s="410" t="s">
        <v>204</v>
      </c>
      <c r="B1" s="410"/>
      <c r="C1" s="410"/>
      <c r="D1" s="410"/>
    </row>
    <row r="2" ht="6.75" customHeight="1">
      <c r="A2" s="6"/>
    </row>
    <row r="3" ht="12.75">
      <c r="D3" s="133" t="s">
        <v>78</v>
      </c>
    </row>
    <row r="4" spans="1:4" s="149" customFormat="1" ht="15" customHeight="1">
      <c r="A4" s="402" t="s">
        <v>88</v>
      </c>
      <c r="B4" s="402" t="s">
        <v>60</v>
      </c>
      <c r="C4" s="397" t="s">
        <v>90</v>
      </c>
      <c r="D4" s="397" t="s">
        <v>167</v>
      </c>
    </row>
    <row r="5" spans="1:4" s="149" customFormat="1" ht="15" customHeight="1">
      <c r="A5" s="402"/>
      <c r="B5" s="402"/>
      <c r="C5" s="402"/>
      <c r="D5" s="397"/>
    </row>
    <row r="6" spans="1:4" s="149" customFormat="1" ht="15.75" customHeight="1">
      <c r="A6" s="402"/>
      <c r="B6" s="402"/>
      <c r="C6" s="402"/>
      <c r="D6" s="397"/>
    </row>
    <row r="7" spans="1:4" s="17" customFormat="1" ht="6.75" customHeight="1">
      <c r="A7" s="16">
        <v>1</v>
      </c>
      <c r="B7" s="16">
        <v>2</v>
      </c>
      <c r="C7" s="16">
        <v>3</v>
      </c>
      <c r="D7" s="16">
        <v>4</v>
      </c>
    </row>
    <row r="8" spans="1:4" ht="18.75" customHeight="1">
      <c r="A8" s="409" t="s">
        <v>70</v>
      </c>
      <c r="B8" s="409"/>
      <c r="C8" s="9"/>
      <c r="D8" s="134">
        <f>SUM(D9,D16,D17,D18,D19,D20)</f>
        <v>4699226.89</v>
      </c>
    </row>
    <row r="9" spans="1:7" ht="18.75" customHeight="1">
      <c r="A9" s="234" t="s">
        <v>245</v>
      </c>
      <c r="B9" s="234" t="s">
        <v>246</v>
      </c>
      <c r="C9" s="9"/>
      <c r="D9" s="134">
        <f>SUM(D10,D12,D13,D14)</f>
        <v>3189036.25</v>
      </c>
      <c r="G9" s="3"/>
    </row>
    <row r="10" spans="1:7" s="62" customFormat="1" ht="18.75" customHeight="1">
      <c r="A10" s="15" t="s">
        <v>62</v>
      </c>
      <c r="B10" s="60" t="s">
        <v>67</v>
      </c>
      <c r="C10" s="15" t="s">
        <v>71</v>
      </c>
      <c r="D10" s="160">
        <v>3189036.25</v>
      </c>
      <c r="G10" s="236"/>
    </row>
    <row r="11" spans="1:4" s="13" customFormat="1" ht="40.5" customHeight="1">
      <c r="A11" s="9" t="s">
        <v>243</v>
      </c>
      <c r="B11" s="35" t="s">
        <v>244</v>
      </c>
      <c r="C11" s="9" t="s">
        <v>71</v>
      </c>
      <c r="D11" s="134">
        <v>0</v>
      </c>
    </row>
    <row r="12" spans="1:4" s="62" customFormat="1" ht="18.75" customHeight="1">
      <c r="A12" s="15" t="s">
        <v>63</v>
      </c>
      <c r="B12" s="60" t="s">
        <v>68</v>
      </c>
      <c r="C12" s="15" t="s">
        <v>71</v>
      </c>
      <c r="D12" s="160"/>
    </row>
    <row r="13" spans="1:4" ht="45.75" customHeight="1">
      <c r="A13" s="9" t="s">
        <v>247</v>
      </c>
      <c r="B13" s="35" t="s">
        <v>98</v>
      </c>
      <c r="C13" s="9" t="s">
        <v>83</v>
      </c>
      <c r="D13" s="134">
        <v>0</v>
      </c>
    </row>
    <row r="14" spans="1:4" ht="25.5">
      <c r="A14" s="9" t="s">
        <v>64</v>
      </c>
      <c r="B14" s="35" t="s">
        <v>248</v>
      </c>
      <c r="C14" s="9" t="s">
        <v>91</v>
      </c>
      <c r="D14" s="134"/>
    </row>
    <row r="15" spans="1:4" ht="63.75">
      <c r="A15" s="9" t="s">
        <v>249</v>
      </c>
      <c r="B15" s="35" t="s">
        <v>250</v>
      </c>
      <c r="C15" s="9" t="s">
        <v>91</v>
      </c>
      <c r="D15" s="134"/>
    </row>
    <row r="16" spans="1:4" s="62" customFormat="1" ht="18.75" customHeight="1">
      <c r="A16" s="15" t="s">
        <v>251</v>
      </c>
      <c r="B16" s="60" t="s">
        <v>252</v>
      </c>
      <c r="C16" s="15" t="s">
        <v>72</v>
      </c>
      <c r="D16" s="160"/>
    </row>
    <row r="17" spans="1:4" s="62" customFormat="1" ht="18.75" customHeight="1">
      <c r="A17" s="15" t="s">
        <v>253</v>
      </c>
      <c r="B17" s="60" t="s">
        <v>254</v>
      </c>
      <c r="C17" s="15" t="s">
        <v>255</v>
      </c>
      <c r="D17" s="160">
        <v>1510190.64</v>
      </c>
    </row>
    <row r="18" spans="1:4" ht="18.75" customHeight="1">
      <c r="A18" s="9" t="s">
        <v>258</v>
      </c>
      <c r="B18" s="10" t="s">
        <v>256</v>
      </c>
      <c r="C18" s="9" t="s">
        <v>84</v>
      </c>
      <c r="D18" s="134"/>
    </row>
    <row r="19" spans="1:4" ht="18.75" customHeight="1">
      <c r="A19" s="9" t="s">
        <v>259</v>
      </c>
      <c r="B19" s="10" t="s">
        <v>104</v>
      </c>
      <c r="C19" s="9" t="s">
        <v>75</v>
      </c>
      <c r="D19" s="134"/>
    </row>
    <row r="20" spans="1:4" s="62" customFormat="1" ht="18.75" customHeight="1">
      <c r="A20" s="15" t="s">
        <v>260</v>
      </c>
      <c r="B20" s="60" t="s">
        <v>271</v>
      </c>
      <c r="C20" s="15" t="s">
        <v>257</v>
      </c>
      <c r="D20" s="160"/>
    </row>
    <row r="21" spans="1:4" ht="18.75" customHeight="1">
      <c r="A21" s="409" t="s">
        <v>99</v>
      </c>
      <c r="B21" s="409"/>
      <c r="C21" s="9"/>
      <c r="D21" s="134">
        <f>SUM(D22:D30)</f>
        <v>1396716</v>
      </c>
    </row>
    <row r="22" spans="1:4" ht="18.75" customHeight="1">
      <c r="A22" s="9" t="s">
        <v>62</v>
      </c>
      <c r="B22" s="10" t="s">
        <v>85</v>
      </c>
      <c r="C22" s="9" t="s">
        <v>74</v>
      </c>
      <c r="D22" s="134">
        <v>1396716</v>
      </c>
    </row>
    <row r="23" spans="1:4" ht="40.5" customHeight="1">
      <c r="A23" s="9" t="s">
        <v>243</v>
      </c>
      <c r="B23" s="35" t="s">
        <v>272</v>
      </c>
      <c r="C23" s="9" t="s">
        <v>74</v>
      </c>
      <c r="D23" s="134"/>
    </row>
    <row r="24" spans="1:4" ht="18.75" customHeight="1">
      <c r="A24" s="9" t="s">
        <v>63</v>
      </c>
      <c r="B24" s="10" t="s">
        <v>73</v>
      </c>
      <c r="C24" s="9" t="s">
        <v>74</v>
      </c>
      <c r="D24" s="134"/>
    </row>
    <row r="25" spans="1:4" ht="18.75" customHeight="1">
      <c r="A25" s="9" t="s">
        <v>247</v>
      </c>
      <c r="B25" s="10" t="s">
        <v>73</v>
      </c>
      <c r="C25" s="9" t="s">
        <v>87</v>
      </c>
      <c r="D25" s="134"/>
    </row>
    <row r="26" spans="1:4" ht="26.25" customHeight="1">
      <c r="A26" s="9" t="s">
        <v>262</v>
      </c>
      <c r="B26" s="35" t="s">
        <v>264</v>
      </c>
      <c r="C26" s="9" t="s">
        <v>76</v>
      </c>
      <c r="D26" s="134"/>
    </row>
    <row r="27" spans="1:4" ht="54.75" customHeight="1">
      <c r="A27" s="9" t="s">
        <v>263</v>
      </c>
      <c r="B27" s="35" t="s">
        <v>273</v>
      </c>
      <c r="C27" s="9"/>
      <c r="D27" s="134"/>
    </row>
    <row r="28" spans="1:4" ht="18.75" customHeight="1">
      <c r="A28" s="9" t="s">
        <v>56</v>
      </c>
      <c r="B28" s="10" t="s">
        <v>86</v>
      </c>
      <c r="C28" s="9" t="s">
        <v>81</v>
      </c>
      <c r="D28" s="134"/>
    </row>
    <row r="29" spans="1:4" ht="18.75" customHeight="1">
      <c r="A29" s="9" t="s">
        <v>66</v>
      </c>
      <c r="B29" s="10" t="s">
        <v>261</v>
      </c>
      <c r="C29" s="9" t="s">
        <v>75</v>
      </c>
      <c r="D29" s="134"/>
    </row>
    <row r="30" spans="1:4" ht="50.25" customHeight="1">
      <c r="A30" s="9" t="s">
        <v>69</v>
      </c>
      <c r="B30" s="35" t="s">
        <v>274</v>
      </c>
      <c r="C30" s="9" t="s">
        <v>76</v>
      </c>
      <c r="D30" s="134"/>
    </row>
    <row r="31" spans="1:4" ht="7.5" customHeight="1">
      <c r="A31" s="2"/>
      <c r="B31" s="3"/>
      <c r="C31" s="3"/>
      <c r="D31" s="108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XVII/.../2012
Rady Gminy Skarżysko Kościelne
z dnia 28 lutego 2012r.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309" t="s">
        <v>203</v>
      </c>
      <c r="C1" s="309"/>
      <c r="D1" s="309"/>
      <c r="E1" s="309"/>
      <c r="F1" s="309"/>
      <c r="G1" s="309"/>
      <c r="H1" s="309"/>
    </row>
    <row r="2" spans="6:8" ht="10.5" customHeight="1">
      <c r="F2" s="1"/>
      <c r="G2" s="1"/>
      <c r="H2" s="4" t="s">
        <v>78</v>
      </c>
    </row>
    <row r="3" spans="2:8" s="148" customFormat="1" ht="43.5" customHeight="1">
      <c r="B3" s="145" t="s">
        <v>88</v>
      </c>
      <c r="C3" s="145" t="s">
        <v>57</v>
      </c>
      <c r="D3" s="145" t="s">
        <v>58</v>
      </c>
      <c r="E3" s="146" t="s">
        <v>59</v>
      </c>
      <c r="F3" s="145" t="s">
        <v>146</v>
      </c>
      <c r="G3" s="147" t="s">
        <v>145</v>
      </c>
      <c r="H3" s="145" t="s">
        <v>80</v>
      </c>
    </row>
    <row r="4" spans="2:8" s="18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8.75" customHeight="1">
      <c r="B5" s="411" t="s">
        <v>107</v>
      </c>
      <c r="C5" s="411"/>
      <c r="D5" s="411"/>
      <c r="E5" s="411"/>
      <c r="F5" s="411"/>
      <c r="G5" s="412"/>
      <c r="H5" s="73">
        <f>SUM(H6:H9)</f>
        <v>1010000</v>
      </c>
    </row>
    <row r="6" spans="2:8" s="1" customFormat="1" ht="90" customHeight="1">
      <c r="B6" s="47">
        <v>1</v>
      </c>
      <c r="C6" s="10">
        <v>600</v>
      </c>
      <c r="D6" s="10">
        <v>60014</v>
      </c>
      <c r="E6" s="10">
        <v>6300</v>
      </c>
      <c r="F6" s="35" t="s">
        <v>144</v>
      </c>
      <c r="G6" s="35" t="s">
        <v>18</v>
      </c>
      <c r="H6" s="23">
        <v>1000000</v>
      </c>
    </row>
    <row r="7" spans="2:8" s="13" customFormat="1" ht="86.25" customHeight="1" hidden="1">
      <c r="B7" s="47">
        <v>2</v>
      </c>
      <c r="C7" s="10">
        <v>600</v>
      </c>
      <c r="D7" s="10">
        <v>60014</v>
      </c>
      <c r="E7" s="10">
        <v>6300</v>
      </c>
      <c r="F7" s="35" t="s">
        <v>140</v>
      </c>
      <c r="G7" s="35" t="s">
        <v>18</v>
      </c>
      <c r="H7" s="23">
        <v>0</v>
      </c>
    </row>
    <row r="8" spans="2:8" s="1" customFormat="1" ht="77.25" customHeight="1">
      <c r="B8" s="47">
        <v>2</v>
      </c>
      <c r="C8" s="10">
        <v>851</v>
      </c>
      <c r="D8" s="10">
        <v>85121</v>
      </c>
      <c r="E8" s="10">
        <v>2560</v>
      </c>
      <c r="F8" s="35" t="s">
        <v>276</v>
      </c>
      <c r="G8" s="23" t="s">
        <v>109</v>
      </c>
      <c r="H8" s="22">
        <v>10000</v>
      </c>
    </row>
    <row r="9" spans="2:8" s="1" customFormat="1" ht="55.5" customHeight="1" hidden="1">
      <c r="B9" s="9"/>
      <c r="C9" s="10"/>
      <c r="D9" s="10"/>
      <c r="E9" s="10"/>
      <c r="F9" s="35"/>
      <c r="G9" s="23"/>
      <c r="H9" s="22"/>
    </row>
    <row r="10" spans="2:8" s="1" customFormat="1" ht="21.75" customHeight="1">
      <c r="B10" s="411" t="s">
        <v>108</v>
      </c>
      <c r="C10" s="411"/>
      <c r="D10" s="411"/>
      <c r="E10" s="411"/>
      <c r="F10" s="411"/>
      <c r="G10" s="412"/>
      <c r="H10" s="73">
        <f>SUM(H11:H15)</f>
        <v>69000</v>
      </c>
    </row>
    <row r="11" spans="2:8" s="1" customFormat="1" ht="54.75" customHeight="1">
      <c r="B11" s="47">
        <v>1</v>
      </c>
      <c r="C11" s="10">
        <v>854</v>
      </c>
      <c r="D11" s="10">
        <v>85412</v>
      </c>
      <c r="E11" s="10">
        <v>2820</v>
      </c>
      <c r="F11" s="35" t="s">
        <v>154</v>
      </c>
      <c r="G11" s="35" t="s">
        <v>17</v>
      </c>
      <c r="H11" s="23">
        <v>27000</v>
      </c>
    </row>
    <row r="12" spans="2:8" s="1" customFormat="1" ht="117" customHeight="1">
      <c r="B12" s="47">
        <v>2</v>
      </c>
      <c r="C12" s="10">
        <v>921</v>
      </c>
      <c r="D12" s="10">
        <v>92105</v>
      </c>
      <c r="E12" s="10">
        <v>2820</v>
      </c>
      <c r="F12" s="35" t="s">
        <v>200</v>
      </c>
      <c r="G12" s="35" t="s">
        <v>17</v>
      </c>
      <c r="H12" s="23">
        <v>7000</v>
      </c>
    </row>
    <row r="13" spans="2:8" s="1" customFormat="1" ht="119.25" customHeight="1">
      <c r="B13" s="47">
        <v>3</v>
      </c>
      <c r="C13" s="10">
        <v>926</v>
      </c>
      <c r="D13" s="10">
        <v>92605</v>
      </c>
      <c r="E13" s="10">
        <v>2820</v>
      </c>
      <c r="F13" s="35" t="s">
        <v>201</v>
      </c>
      <c r="G13" s="35" t="s">
        <v>17</v>
      </c>
      <c r="H13" s="23">
        <v>6000</v>
      </c>
    </row>
    <row r="14" spans="2:8" ht="2.25" customHeight="1" hidden="1">
      <c r="B14" s="36"/>
      <c r="C14" s="36"/>
      <c r="D14" s="36"/>
      <c r="E14" s="36"/>
      <c r="F14" s="36"/>
      <c r="G14" s="36"/>
      <c r="H14" s="37"/>
    </row>
    <row r="15" spans="2:8" ht="130.5" customHeight="1">
      <c r="B15" s="47">
        <v>4</v>
      </c>
      <c r="C15" s="10">
        <v>921</v>
      </c>
      <c r="D15" s="10">
        <v>92120</v>
      </c>
      <c r="E15" s="10">
        <v>2720</v>
      </c>
      <c r="F15" s="273" t="s">
        <v>268</v>
      </c>
      <c r="G15" s="35" t="s">
        <v>202</v>
      </c>
      <c r="H15" s="172">
        <v>29000</v>
      </c>
    </row>
    <row r="16" spans="2:8" s="21" customFormat="1" ht="17.25" customHeight="1">
      <c r="B16" s="409" t="s">
        <v>100</v>
      </c>
      <c r="C16" s="409"/>
      <c r="D16" s="409"/>
      <c r="E16" s="409"/>
      <c r="F16" s="409"/>
      <c r="G16" s="234"/>
      <c r="H16" s="274">
        <f>SUM(H5,H10)</f>
        <v>1079000</v>
      </c>
    </row>
  </sheetData>
  <sheetProtection/>
  <mergeCells count="4">
    <mergeCell ref="B1:H1"/>
    <mergeCell ref="B16:F16"/>
    <mergeCell ref="B10:G10"/>
    <mergeCell ref="B5:G5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Nr XVII/.../2012
Rady Gminy Skarżysko Kościelne
z dnia 28 lutego 2012r.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2012-02-21T08:02:59Z</cp:lastPrinted>
  <dcterms:created xsi:type="dcterms:W3CDTF">1998-12-09T13:02:10Z</dcterms:created>
  <dcterms:modified xsi:type="dcterms:W3CDTF">2012-02-21T14:16:29Z</dcterms:modified>
  <cp:category/>
  <cp:version/>
  <cp:contentType/>
  <cp:contentStatus/>
</cp:coreProperties>
</file>