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'doc1'!$4:$11</definedName>
  </definedNames>
  <calcPr fullCalcOnLoad="1"/>
</workbook>
</file>

<file path=xl/sharedStrings.xml><?xml version="1.0" encoding="utf-8"?>
<sst xmlns="http://schemas.openxmlformats.org/spreadsheetml/2006/main" count="1439" uniqueCount="409">
  <si>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</si>
  <si>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</si>
  <si>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</si>
  <si>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</si>
  <si>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</si>
  <si>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</si>
  <si>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</si>
  <si>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</si>
  <si>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</si>
  <si>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</si>
  <si>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</si>
  <si>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</si>
  <si>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</si>
  <si>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</si>
  <si>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</si>
  <si>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</si>
  <si>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</si>
  <si>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</si>
  <si>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</si>
  <si>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</si>
  <si>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</si>
  <si>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</si>
  <si>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</si>
  <si>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</si>
  <si>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</si>
  <si>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010</t>
  </si>
  <si>
    <t>Rolnictwo i łowiectwo</t>
  </si>
  <si>
    <t>63 370,00</t>
  </si>
  <si>
    <t>20 670,00</t>
  </si>
  <si>
    <t>0,00</t>
  </si>
  <si>
    <t>42 700,00</t>
  </si>
  <si>
    <t>395 000,00</t>
  </si>
  <si>
    <t>01010</t>
  </si>
  <si>
    <t>Infrastruktura wodociągowa i sanitacyjna wsi</t>
  </si>
  <si>
    <t>01018</t>
  </si>
  <si>
    <t>Rolnictwo ekologiczne</t>
  </si>
  <si>
    <t>3 000,00</t>
  </si>
  <si>
    <t>01030</t>
  </si>
  <si>
    <t>Izby rolnicze</t>
  </si>
  <si>
    <t>1 632,00</t>
  </si>
  <si>
    <t>01041</t>
  </si>
  <si>
    <t xml:space="preserve">Program rozwoju Obszarów Wiejskich 2007-2013 </t>
  </si>
  <si>
    <t>01095</t>
  </si>
  <si>
    <t>Pozostała działalność</t>
  </si>
  <si>
    <t>16 038,00</t>
  </si>
  <si>
    <t>600</t>
  </si>
  <si>
    <t>Transport i łączność</t>
  </si>
  <si>
    <t>2 433 080,00</t>
  </si>
  <si>
    <t>172 500,00</t>
  </si>
  <si>
    <t>2 000,00</t>
  </si>
  <si>
    <t>170 500,00</t>
  </si>
  <si>
    <t>2 260 580,00</t>
  </si>
  <si>
    <t>60004</t>
  </si>
  <si>
    <t>Lokalny transport zbiorowy</t>
  </si>
  <si>
    <t>20 000,00</t>
  </si>
  <si>
    <t>60014</t>
  </si>
  <si>
    <t>Drogi publiczne powiatowe</t>
  </si>
  <si>
    <t>1 400 000,00</t>
  </si>
  <si>
    <t>60016</t>
  </si>
  <si>
    <t>Drogi publiczne gminne</t>
  </si>
  <si>
    <t>965 080,00</t>
  </si>
  <si>
    <t>104 500,00</t>
  </si>
  <si>
    <t>102 500,00</t>
  </si>
  <si>
    <t>860 580,00</t>
  </si>
  <si>
    <t>60017</t>
  </si>
  <si>
    <t>Drogi wewnetrzne</t>
  </si>
  <si>
    <t>35 000,00</t>
  </si>
  <si>
    <t>60095</t>
  </si>
  <si>
    <t>13 000,00</t>
  </si>
  <si>
    <t>700</t>
  </si>
  <si>
    <t>Gospodarka mieszkaniowa</t>
  </si>
  <si>
    <t>32 000,00</t>
  </si>
  <si>
    <t>70005</t>
  </si>
  <si>
    <t>Gospodarka gruntami i nieruchomościami</t>
  </si>
  <si>
    <t>18 000,00</t>
  </si>
  <si>
    <t>70095</t>
  </si>
  <si>
    <t>14 000,00</t>
  </si>
  <si>
    <t>710</t>
  </si>
  <si>
    <t>Działalność usługowa</t>
  </si>
  <si>
    <t>128 000,00</t>
  </si>
  <si>
    <t>10 000,00</t>
  </si>
  <si>
    <t>118 000,00</t>
  </si>
  <si>
    <t>71004</t>
  </si>
  <si>
    <t>Plany zagospodarowania przestrzennego</t>
  </si>
  <si>
    <t>110 000,00</t>
  </si>
  <si>
    <t>100 000,00</t>
  </si>
  <si>
    <t>71095</t>
  </si>
  <si>
    <t>720</t>
  </si>
  <si>
    <t>Informatyka</t>
  </si>
  <si>
    <t>154 699,00</t>
  </si>
  <si>
    <t>72095</t>
  </si>
  <si>
    <t>750</t>
  </si>
  <si>
    <t>Administracja publiczna</t>
  </si>
  <si>
    <t>2 401 526,00</t>
  </si>
  <si>
    <t>2 371 526,00</t>
  </si>
  <si>
    <t>2 269 896,00</t>
  </si>
  <si>
    <t>1 689 366,12</t>
  </si>
  <si>
    <t>580 529,88</t>
  </si>
  <si>
    <t>101 630,00</t>
  </si>
  <si>
    <t>30 000,00</t>
  </si>
  <si>
    <t>75011</t>
  </si>
  <si>
    <t>Urzędy wojewódzkie</t>
  </si>
  <si>
    <t>103 240,00</t>
  </si>
  <si>
    <t>86 800,00</t>
  </si>
  <si>
    <t>16 440,00</t>
  </si>
  <si>
    <t>75014</t>
  </si>
  <si>
    <t>Egzekucja administracyjna należności pieniężnych</t>
  </si>
  <si>
    <t>300,00</t>
  </si>
  <si>
    <t>75022</t>
  </si>
  <si>
    <t>Rady gmin (miast i miast na prawach powiatu)</t>
  </si>
  <si>
    <t>90 000,00</t>
  </si>
  <si>
    <t>10 200,00</t>
  </si>
  <si>
    <t>79 800,00</t>
  </si>
  <si>
    <t>75023</t>
  </si>
  <si>
    <t>Urzędy gmin (miast i miast na prawach powiatu)</t>
  </si>
  <si>
    <t>1 653 500,00</t>
  </si>
  <si>
    <t>1 623 500,00</t>
  </si>
  <si>
    <t>1 621 500,00</t>
  </si>
  <si>
    <t>1 341 710,12</t>
  </si>
  <si>
    <t>279 789,88</t>
  </si>
  <si>
    <t>75056</t>
  </si>
  <si>
    <t>Spis powszechny i inne</t>
  </si>
  <si>
    <t>10 223,00</t>
  </si>
  <si>
    <t>2 693,00</t>
  </si>
  <si>
    <t>1 893,00</t>
  </si>
  <si>
    <t>800,00</t>
  </si>
  <si>
    <t>7 530,00</t>
  </si>
  <si>
    <t>75075</t>
  </si>
  <si>
    <t>Promocja jednostek samorządu terytorialnego</t>
  </si>
  <si>
    <t>80 000,00</t>
  </si>
  <si>
    <t>75095</t>
  </si>
  <si>
    <t>454 263,00</t>
  </si>
  <si>
    <t>441 963,00</t>
  </si>
  <si>
    <t>248 963,00</t>
  </si>
  <si>
    <t>193 000,00</t>
  </si>
  <si>
    <t>12 300,00</t>
  </si>
  <si>
    <t>751</t>
  </si>
  <si>
    <t>Urzędy naczelnych organów władzy państwowej, kontroli i ochrony prawa oraz sądownictwa</t>
  </si>
  <si>
    <t>6 355,00</t>
  </si>
  <si>
    <t>3 450,00</t>
  </si>
  <si>
    <t>890,00</t>
  </si>
  <si>
    <t>2 560,00</t>
  </si>
  <si>
    <t>2 905,00</t>
  </si>
  <si>
    <t>75101</t>
  </si>
  <si>
    <t>Urzędy naczelnych organów władzy państwowej, kontroli i ochrony prawa</t>
  </si>
  <si>
    <t>1 074,00</t>
  </si>
  <si>
    <t>75109</t>
  </si>
  <si>
    <t>Wybory do rad gmin, rad powiatów i sejmików województw, wybory wójtów, burmistrzów i prezydentów miast oraz referenda gminne, powiatowe i wojewódzkie</t>
  </si>
  <si>
    <t>5 281,00</t>
  </si>
  <si>
    <t>2 376,00</t>
  </si>
  <si>
    <t>1 486,00</t>
  </si>
  <si>
    <t>754</t>
  </si>
  <si>
    <t>Bezpieczeństwo publiczne i ochrona przeciwpożarowa</t>
  </si>
  <si>
    <t>212 900,00</t>
  </si>
  <si>
    <t>62 900,00</t>
  </si>
  <si>
    <t>120 000,00</t>
  </si>
  <si>
    <t>75404</t>
  </si>
  <si>
    <t>Komendy wojewódzkie Policji</t>
  </si>
  <si>
    <t>8 200,00</t>
  </si>
  <si>
    <t>75412</t>
  </si>
  <si>
    <t>Ochotnicze straże pożarne</t>
  </si>
  <si>
    <t>155 000,00</t>
  </si>
  <si>
    <t>5 000,00</t>
  </si>
  <si>
    <t>75414</t>
  </si>
  <si>
    <t>Obrona cywilna</t>
  </si>
  <si>
    <t>75421</t>
  </si>
  <si>
    <t>Zarządzanie kryzysowe</t>
  </si>
  <si>
    <t>46 700,00</t>
  </si>
  <si>
    <t>756</t>
  </si>
  <si>
    <t>Dochody od osób prawnych, od osób fizycznych i od innych jednostek nieposiadających osobowości prawnej oraz wydatki związane z ich poborem</t>
  </si>
  <si>
    <t>38 000,00</t>
  </si>
  <si>
    <t>8 000,00</t>
  </si>
  <si>
    <t>75647</t>
  </si>
  <si>
    <t>Pobór podatków, opłat i niepodatkowych należności budżetowych</t>
  </si>
  <si>
    <t>757</t>
  </si>
  <si>
    <t>Obsługa długu publicznego</t>
  </si>
  <si>
    <t>400 000,00</t>
  </si>
  <si>
    <t>75702</t>
  </si>
  <si>
    <t>Obsługa papierów wartościowych, kredytów i pożyczek jednostek samorządu terytorialnego</t>
  </si>
  <si>
    <t>758</t>
  </si>
  <si>
    <t>Różne rozliczenia</t>
  </si>
  <si>
    <t>34 045,00</t>
  </si>
  <si>
    <t>75818</t>
  </si>
  <si>
    <t>Rezerwy ogólne i celowe</t>
  </si>
  <si>
    <t>801</t>
  </si>
  <si>
    <t>Oświata i wychowanie</t>
  </si>
  <si>
    <t>6 856 150,00</t>
  </si>
  <si>
    <t>6 265 419,00</t>
  </si>
  <si>
    <t>6 037 026,00</t>
  </si>
  <si>
    <t>4 756 452,00</t>
  </si>
  <si>
    <t>1 280 574,00</t>
  </si>
  <si>
    <t>19 234,00</t>
  </si>
  <si>
    <t>209 159,00</t>
  </si>
  <si>
    <t>590 731,00</t>
  </si>
  <si>
    <t>80101</t>
  </si>
  <si>
    <t>Szkoły podstawowe</t>
  </si>
  <si>
    <t>4 192 533,36</t>
  </si>
  <si>
    <t>3 601 802,36</t>
  </si>
  <si>
    <t>3 474 762,36</t>
  </si>
  <si>
    <t>2 813 973,36</t>
  </si>
  <si>
    <t>660 789,00</t>
  </si>
  <si>
    <t>127 040,00</t>
  </si>
  <si>
    <t>80103</t>
  </si>
  <si>
    <t>Oddziały przedszkolne w szkołach podstawowych</t>
  </si>
  <si>
    <t>131 633,00</t>
  </si>
  <si>
    <t>129 825,00</t>
  </si>
  <si>
    <t>98 578,00</t>
  </si>
  <si>
    <t>31 247,00</t>
  </si>
  <si>
    <t>1 808,00</t>
  </si>
  <si>
    <t>80104</t>
  </si>
  <si>
    <t xml:space="preserve">Przedszkola </t>
  </si>
  <si>
    <t>353 835,74</t>
  </si>
  <si>
    <t>339 500,74</t>
  </si>
  <si>
    <t>282 718,74</t>
  </si>
  <si>
    <t>56 782,00</t>
  </si>
  <si>
    <t>14 335,00</t>
  </si>
  <si>
    <t>80110</t>
  </si>
  <si>
    <t>Gimnazja</t>
  </si>
  <si>
    <t>1 576 207,90</t>
  </si>
  <si>
    <t>1 512 031,90</t>
  </si>
  <si>
    <t>1 316 959,90</t>
  </si>
  <si>
    <t>195 072,00</t>
  </si>
  <si>
    <t>64 176,00</t>
  </si>
  <si>
    <t>80113</t>
  </si>
  <si>
    <t>Dowożenie uczniów do szkół</t>
  </si>
  <si>
    <t>95 234,00</t>
  </si>
  <si>
    <t>76 000,00</t>
  </si>
  <si>
    <t>80146</t>
  </si>
  <si>
    <t>Dokształcanie i doskonalenie nauczycieli</t>
  </si>
  <si>
    <t>25 384,00</t>
  </si>
  <si>
    <t>80148</t>
  </si>
  <si>
    <t>Stołówki szkolne i przedszkolne</t>
  </si>
  <si>
    <t>416 830,00</t>
  </si>
  <si>
    <t>415 030,00</t>
  </si>
  <si>
    <t>242 722,00</t>
  </si>
  <si>
    <t>172 308,00</t>
  </si>
  <si>
    <t>1 800,00</t>
  </si>
  <si>
    <t>80195</t>
  </si>
  <si>
    <t>64 492,00</t>
  </si>
  <si>
    <t>1 500,00</t>
  </si>
  <si>
    <t>62 992,00</t>
  </si>
  <si>
    <t>851</t>
  </si>
  <si>
    <t>Ochrona zdrowia</t>
  </si>
  <si>
    <t>57 411,57</t>
  </si>
  <si>
    <t>42 411,57</t>
  </si>
  <si>
    <t>3 752,00</t>
  </si>
  <si>
    <t>38 659,57</t>
  </si>
  <si>
    <t>15 000,00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</si>
  <si>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</si>
  <si>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</si>
  <si>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</si>
  <si>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</si>
  <si>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</si>
  <si>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</si>
  <si>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37 911,57</t>
  </si>
  <si>
    <t>34 159,57</t>
  </si>
  <si>
    <t>852</t>
  </si>
  <si>
    <t>Pomoc społeczna</t>
  </si>
  <si>
    <t>2 863 005,00</t>
  </si>
  <si>
    <t>491 919,00</t>
  </si>
  <si>
    <t>2 371 086,00</t>
  </si>
  <si>
    <t>85202</t>
  </si>
  <si>
    <t>Domy pomocy społecznej</t>
  </si>
  <si>
    <t>62 000,00</t>
  </si>
  <si>
    <t>85212</t>
  </si>
  <si>
    <t>Świadczenia rodzinne, świadczenia z funduszu alimentacyjneego oraz składki na ubezpieczenia emerytalne i rentowe z ubezpieczenia społecznego</t>
  </si>
  <si>
    <t>2 080 493,00</t>
  </si>
  <si>
    <t>76 038,00</t>
  </si>
  <si>
    <t>55 080,00</t>
  </si>
  <si>
    <t>20 958,00</t>
  </si>
  <si>
    <t>2 004 455,00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</si>
  <si>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</si>
  <si>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</si>
  <si>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13 579,00</t>
  </si>
  <si>
    <t>85214</t>
  </si>
  <si>
    <t>Zasiłki i pomoc w naturze oraz składki na ubezpieczenia emerytalne i rentowe</t>
  </si>
  <si>
    <t>140 637,00</t>
  </si>
  <si>
    <t>85216</t>
  </si>
  <si>
    <t>Zasiłki stałe</t>
  </si>
  <si>
    <t>108 748,00</t>
  </si>
  <si>
    <t>85219</t>
  </si>
  <si>
    <t>Ośrodki pomocy społecznej</t>
  </si>
  <si>
    <t>192 172,00</t>
  </si>
  <si>
    <t>191 622,00</t>
  </si>
  <si>
    <t>172 895,00</t>
  </si>
  <si>
    <t>18 727,00</t>
  </si>
  <si>
    <t>550,00</t>
  </si>
  <si>
    <t>85228</t>
  </si>
  <si>
    <t>Usługi opiekuńcze i specjalistyczne usługi opiekuńcze</t>
  </si>
  <si>
    <t>129 230,00</t>
  </si>
  <si>
    <t>128 680,00</t>
  </si>
  <si>
    <t>118 886,00</t>
  </si>
  <si>
    <t>9 794,00</t>
  </si>
  <si>
    <t>85295</t>
  </si>
  <si>
    <t>136 146,00</t>
  </si>
  <si>
    <t>116 146,00</t>
  </si>
  <si>
    <t>853</t>
  </si>
  <si>
    <t>Pozostałe zadania w zakresie polityki społecznej</t>
  </si>
  <si>
    <t>1 082 638,11</t>
  </si>
  <si>
    <t>85395</t>
  </si>
  <si>
    <t>854</t>
  </si>
  <si>
    <t>Edukacyjna opieka wychowawcza</t>
  </si>
  <si>
    <t>261 989,00</t>
  </si>
  <si>
    <t>52 942,00</t>
  </si>
  <si>
    <t>39 048,00</t>
  </si>
  <si>
    <t>13 894,00</t>
  </si>
  <si>
    <t>209 047,00</t>
  </si>
  <si>
    <t>85401</t>
  </si>
  <si>
    <t>Świetlice szkolne</t>
  </si>
  <si>
    <t>55 578,00</t>
  </si>
  <si>
    <t>52 640,00</t>
  </si>
  <si>
    <t>13 592,00</t>
  </si>
  <si>
    <t>2 938,00</t>
  </si>
  <si>
    <t>85415</t>
  </si>
  <si>
    <t>Pomoc materialna dla uczniów</t>
  </si>
  <si>
    <t>206 109,00</t>
  </si>
  <si>
    <t>85446</t>
  </si>
  <si>
    <t>302,00</t>
  </si>
  <si>
    <t>900</t>
  </si>
  <si>
    <t>Gospodarka komunalna i ochrona środowiska</t>
  </si>
  <si>
    <t>1 408 907,64</t>
  </si>
  <si>
    <t>313 907,64</t>
  </si>
  <si>
    <t>1 095 000,00</t>
  </si>
  <si>
    <t>130 000,00</t>
  </si>
  <si>
    <t>965 000,00</t>
  </si>
  <si>
    <t>90001</t>
  </si>
  <si>
    <t>Gospodarka ściekowa i ochrona wód</t>
  </si>
  <si>
    <t>90002</t>
  </si>
  <si>
    <t>Gospodarka odpadami</t>
  </si>
  <si>
    <t>26 000,00</t>
  </si>
  <si>
    <t>90003</t>
  </si>
  <si>
    <t>Oczyszczanie miast i wsi</t>
  </si>
  <si>
    <t>16 000,00</t>
  </si>
  <si>
    <t>90015</t>
  </si>
  <si>
    <t>Oświetlenie ulic, placów i dróg</t>
  </si>
  <si>
    <t>295 000,00</t>
  </si>
  <si>
    <t>195 000,00</t>
  </si>
  <si>
    <t>90019</t>
  </si>
  <si>
    <t>Wpływy i wydatki związane z gromadzeniem środków z opłat i kar za korzystanie ze środowiska</t>
  </si>
  <si>
    <t>3 163,64</t>
  </si>
  <si>
    <t>90095</t>
  </si>
  <si>
    <t>103 744,00</t>
  </si>
  <si>
    <t>73 744,00</t>
  </si>
  <si>
    <t>921</t>
  </si>
  <si>
    <t>Kultura i ochrona dziedzictwa narodowego</t>
  </si>
  <si>
    <t>296 900,00</t>
  </si>
  <si>
    <t>290 900,00</t>
  </si>
  <si>
    <t>180 900,00</t>
  </si>
  <si>
    <t>53 800,00</t>
  </si>
  <si>
    <t>127 100,00</t>
  </si>
  <si>
    <t>6 000,00</t>
  </si>
  <si>
    <t>92105</t>
  </si>
  <si>
    <t>Pozostałe zadania w zakresie kultury</t>
  </si>
  <si>
    <t>162 900,00</t>
  </si>
  <si>
    <t>156 900,00</t>
  </si>
  <si>
    <t>111 900,00</t>
  </si>
  <si>
    <t>38 800,00</t>
  </si>
  <si>
    <t>73 100,00</t>
  </si>
  <si>
    <t>45 000,00</t>
  </si>
  <si>
    <t>92109</t>
  </si>
  <si>
    <t>Domy i ośrodki kultury, świetlice i kluby</t>
  </si>
  <si>
    <t>57 500,00</t>
  </si>
  <si>
    <t>42 500,00</t>
  </si>
  <si>
    <t>92116</t>
  </si>
  <si>
    <t>Biblioteki</t>
  </si>
  <si>
    <t>65 000,00</t>
  </si>
  <si>
    <t>92195</t>
  </si>
  <si>
    <t>11 500,00</t>
  </si>
  <si>
    <t>926</t>
  </si>
  <si>
    <t>Kultura fizyczna</t>
  </si>
  <si>
    <t>590 356,00</t>
  </si>
  <si>
    <t>123 356,00</t>
  </si>
  <si>
    <t>100 356,00</t>
  </si>
  <si>
    <t>32 856,00</t>
  </si>
  <si>
    <t>67 500,00</t>
  </si>
  <si>
    <t>467 000,00</t>
  </si>
  <si>
    <t>92601</t>
  </si>
  <si>
    <t>Obiekty sportowe</t>
  </si>
  <si>
    <t>543 356,00</t>
  </si>
  <si>
    <t>76 356,00</t>
  </si>
  <si>
    <t>75 356,00</t>
  </si>
  <si>
    <t>1 000,00</t>
  </si>
  <si>
    <t>92605</t>
  </si>
  <si>
    <t>Zadania w zakresie kultury fizycznej</t>
  </si>
  <si>
    <t>47 000,00</t>
  </si>
  <si>
    <t>25 000,00</t>
  </si>
  <si>
    <t>19 716 332,32</t>
  </si>
  <si>
    <t>14 717 322,32</t>
  </si>
  <si>
    <t>9 980 923,21</t>
  </si>
  <si>
    <t>284 234,00</t>
  </si>
  <si>
    <t>2 926 827,00</t>
  </si>
  <si>
    <t>1 125 338,11</t>
  </si>
  <si>
    <t>4 999 010,00</t>
  </si>
  <si>
    <t>4 034 010,00</t>
  </si>
  <si>
    <t>745 430,00</t>
  </si>
  <si>
    <t>Wydatki ogółem</t>
  </si>
  <si>
    <t>Wykonanie</t>
  </si>
  <si>
    <t>%</t>
  </si>
  <si>
    <t>Wydatki za I półrocze 2011 roku:</t>
  </si>
  <si>
    <t>Wydatki budżetu Gminy za I półrocze 2011 roku</t>
  </si>
  <si>
    <t>Załącznik Nr 2</t>
  </si>
  <si>
    <t>0</t>
  </si>
  <si>
    <t>14 579,00</t>
  </si>
  <si>
    <t>16 579,00</t>
  </si>
  <si>
    <t>492 919,00</t>
  </si>
  <si>
    <t>360 440,00</t>
  </si>
  <si>
    <t>131 479,00</t>
  </si>
  <si>
    <t>6 978 604,12</t>
  </si>
  <si>
    <t>3 002 319,09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</si>
</sst>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name val="Arial"/>
      <family val="0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6" borderId="0" applyNumberFormat="0" applyBorder="0" applyAlignment="0" applyProtection="0"/>
  </cellStyleXfs>
  <cellXfs count="18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7" fillId="17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7" fillId="17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49" fontId="7" fillId="17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49" fontId="7" fillId="17" borderId="10" xfId="0" applyNumberFormat="1" applyFont="1" applyFill="1" applyBorder="1" applyAlignment="1" applyProtection="1">
      <alignment horizontal="center" vertical="center" wrapText="1"/>
      <protection/>
    </xf>
    <xf numFmtId="49" fontId="7" fillId="17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49" fontId="7" fillId="17" borderId="12" xfId="0" applyNumberFormat="1" applyFont="1" applyFill="1" applyBorder="1" applyAlignment="1" applyProtection="1">
      <alignment horizontal="right" vertical="center" wrapText="1"/>
      <protection/>
    </xf>
    <xf numFmtId="49" fontId="7" fillId="17" borderId="10" xfId="0" applyNumberFormat="1" applyFont="1" applyFill="1" applyBorder="1" applyAlignment="1" applyProtection="1">
      <alignment horizontal="right" vertical="center" wrapText="1"/>
      <protection/>
    </xf>
    <xf numFmtId="49" fontId="7" fillId="17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49" fontId="7" fillId="17" borderId="18" xfId="0" applyNumberFormat="1" applyFont="1" applyFill="1" applyBorder="1" applyAlignment="1" applyProtection="1">
      <alignment horizontal="right" vertical="center" wrapText="1"/>
      <protection/>
    </xf>
    <xf numFmtId="49" fontId="8" fillId="18" borderId="21" xfId="0" applyNumberFormat="1" applyFont="1" applyFill="1" applyBorder="1" applyAlignment="1" applyProtection="1">
      <alignment horizontal="right" vertical="center" wrapText="1"/>
      <protection/>
    </xf>
    <xf numFmtId="49" fontId="8" fillId="18" borderId="10" xfId="0" applyNumberFormat="1" applyFont="1" applyFill="1" applyBorder="1" applyAlignment="1" applyProtection="1">
      <alignment horizontal="right" vertical="center" wrapText="1"/>
      <protection/>
    </xf>
    <xf numFmtId="49" fontId="8" fillId="18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17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1" xfId="0" applyNumberFormat="1" applyFont="1" applyFill="1" applyBorder="1" applyAlignment="1" applyProtection="1">
      <alignment horizontal="right" vertical="center" wrapText="1"/>
      <protection/>
    </xf>
    <xf numFmtId="4" fontId="7" fillId="17" borderId="11" xfId="0" applyNumberFormat="1" applyFont="1" applyFill="1" applyBorder="1" applyAlignment="1" applyProtection="1">
      <alignment horizontal="right" vertical="center" wrapText="1"/>
      <protection/>
    </xf>
    <xf numFmtId="4" fontId="7" fillId="17" borderId="17" xfId="0" applyNumberFormat="1" applyFont="1" applyFill="1" applyBorder="1" applyAlignment="1" applyProtection="1">
      <alignment horizontal="right" vertical="center" wrapText="1"/>
      <protection/>
    </xf>
    <xf numFmtId="4" fontId="7" fillId="17" borderId="17" xfId="0" applyNumberFormat="1" applyFont="1" applyFill="1" applyBorder="1" applyAlignment="1" applyProtection="1">
      <alignment horizontal="right" vertical="center" wrapText="1"/>
      <protection/>
    </xf>
    <xf numFmtId="4" fontId="7" fillId="17" borderId="18" xfId="0" applyNumberFormat="1" applyFont="1" applyFill="1" applyBorder="1" applyAlignment="1" applyProtection="1">
      <alignment horizontal="right" vertical="center" wrapText="1"/>
      <protection/>
    </xf>
    <xf numFmtId="4" fontId="8" fillId="18" borderId="21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17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18" borderId="13" xfId="0" applyNumberFormat="1" applyFont="1" applyFill="1" applyBorder="1" applyAlignment="1" applyProtection="1">
      <alignment vertical="center" wrapText="1"/>
      <protection locked="0"/>
    </xf>
    <xf numFmtId="49" fontId="6" fillId="18" borderId="13" xfId="0" applyNumberFormat="1" applyFont="1" applyFill="1" applyBorder="1" applyAlignment="1" applyProtection="1">
      <alignment vertical="center" wrapTex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6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/>
      <protection/>
    </xf>
    <xf numFmtId="4" fontId="7" fillId="17" borderId="10" xfId="0" applyNumberFormat="1" applyFont="1" applyFill="1" applyBorder="1" applyAlignment="1" applyProtection="1">
      <alignment horizontal="right" vertical="center" wrapText="1"/>
      <protection/>
    </xf>
    <xf numFmtId="4" fontId="7" fillId="17" borderId="17" xfId="0" applyNumberFormat="1" applyFont="1" applyFill="1" applyBorder="1" applyAlignment="1" applyProtection="1">
      <alignment horizontal="right" vertical="center" wrapText="1"/>
      <protection/>
    </xf>
    <xf numFmtId="4" fontId="7" fillId="17" borderId="18" xfId="0" applyNumberFormat="1" applyFont="1" applyFill="1" applyBorder="1" applyAlignment="1" applyProtection="1">
      <alignment horizontal="right" vertical="center" wrapText="1"/>
      <protection/>
    </xf>
    <xf numFmtId="4" fontId="7" fillId="17" borderId="19" xfId="0" applyNumberFormat="1" applyFont="1" applyFill="1" applyBorder="1" applyAlignment="1" applyProtection="1">
      <alignment horizontal="right" vertical="center" wrapText="1"/>
      <protection/>
    </xf>
    <xf numFmtId="4" fontId="8" fillId="18" borderId="20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7" fillId="17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4" fontId="7" fillId="0" borderId="29" xfId="0" applyNumberFormat="1" applyFont="1" applyFill="1" applyBorder="1" applyAlignment="1" applyProtection="1">
      <alignment horizontal="right" vertical="center"/>
      <protection locked="0"/>
    </xf>
    <xf numFmtId="4" fontId="7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8" xfId="0" applyNumberFormat="1" applyFont="1" applyFill="1" applyBorder="1" applyAlignment="1" applyProtection="1">
      <alignment horizontal="right" vertical="center" wrapText="1"/>
      <protection/>
    </xf>
    <xf numFmtId="4" fontId="7" fillId="17" borderId="29" xfId="0" applyNumberFormat="1" applyFont="1" applyFill="1" applyBorder="1" applyAlignment="1" applyProtection="1">
      <alignment horizontal="right" vertical="center" wrapText="1"/>
      <protection/>
    </xf>
    <xf numFmtId="4" fontId="7" fillId="17" borderId="25" xfId="0" applyNumberFormat="1" applyFont="1" applyFill="1" applyBorder="1" applyAlignment="1" applyProtection="1">
      <alignment horizontal="right" vertical="center" wrapText="1"/>
      <protection/>
    </xf>
    <xf numFmtId="4" fontId="7" fillId="17" borderId="30" xfId="0" applyNumberFormat="1" applyFont="1" applyFill="1" applyBorder="1" applyAlignment="1" applyProtection="1">
      <alignment horizontal="right" vertical="center" wrapText="1"/>
      <protection/>
    </xf>
    <xf numFmtId="4" fontId="7" fillId="17" borderId="31" xfId="0" applyNumberFormat="1" applyFont="1" applyFill="1" applyBorder="1" applyAlignment="1" applyProtection="1">
      <alignment horizontal="right" vertical="center" wrapText="1"/>
      <protection/>
    </xf>
    <xf numFmtId="4" fontId="7" fillId="17" borderId="32" xfId="0" applyNumberFormat="1" applyFont="1" applyFill="1" applyBorder="1" applyAlignment="1" applyProtection="1">
      <alignment horizontal="right" vertical="center" wrapText="1"/>
      <protection/>
    </xf>
    <xf numFmtId="4" fontId="8" fillId="18" borderId="25" xfId="0" applyNumberFormat="1" applyFont="1" applyFill="1" applyBorder="1" applyAlignment="1" applyProtection="1">
      <alignment horizontal="right" vertical="center" wrapText="1"/>
      <protection/>
    </xf>
    <xf numFmtId="4" fontId="7" fillId="17" borderId="3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4" xfId="0" applyNumberFormat="1" applyFont="1" applyFill="1" applyBorder="1" applyAlignment="1" applyProtection="1">
      <alignment horizontal="left"/>
      <protection locked="0"/>
    </xf>
    <xf numFmtId="49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  <protection locked="0"/>
    </xf>
    <xf numFmtId="0" fontId="10" fillId="0" borderId="13" xfId="0" applyNumberFormat="1" applyFont="1" applyFill="1" applyBorder="1" applyAlignment="1" applyProtection="1">
      <alignment horizontal="left"/>
      <protection locked="0"/>
    </xf>
    <xf numFmtId="49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49" fontId="10" fillId="17" borderId="11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/>
      <protection locked="0"/>
    </xf>
    <xf numFmtId="49" fontId="10" fillId="17" borderId="3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37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/>
      <protection locked="0"/>
    </xf>
    <xf numFmtId="49" fontId="10" fillId="17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17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1" fontId="7" fillId="0" borderId="39" xfId="0" applyNumberFormat="1" applyFont="1" applyFill="1" applyBorder="1" applyAlignment="1" applyProtection="1">
      <alignment horizontal="center"/>
      <protection locked="0"/>
    </xf>
    <xf numFmtId="1" fontId="7" fillId="17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40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1" fontId="7" fillId="0" borderId="25" xfId="0" applyNumberFormat="1" applyFont="1" applyFill="1" applyBorder="1" applyAlignment="1" applyProtection="1">
      <alignment horizontal="center"/>
      <protection locked="0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4" fontId="7" fillId="17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4" fontId="8" fillId="17" borderId="14" xfId="0" applyNumberFormat="1" applyFont="1" applyFill="1" applyBorder="1" applyAlignment="1" applyProtection="1">
      <alignment horizontal="right" vertical="center" wrapText="1"/>
      <protection locked="0"/>
    </xf>
    <xf numFmtId="1" fontId="7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43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17" borderId="14" xfId="0" applyNumberFormat="1" applyFont="1" applyFill="1" applyBorder="1" applyAlignment="1" applyProtection="1">
      <alignment horizontal="right" vertical="center" wrapText="1"/>
      <protection/>
    </xf>
    <xf numFmtId="4" fontId="7" fillId="17" borderId="14" xfId="0" applyNumberFormat="1" applyFont="1" applyFill="1" applyBorder="1" applyAlignment="1" applyProtection="1">
      <alignment horizontal="right" vertical="center" wrapText="1"/>
      <protection/>
    </xf>
    <xf numFmtId="4" fontId="7" fillId="17" borderId="44" xfId="0" applyNumberFormat="1" applyFont="1" applyFill="1" applyBorder="1" applyAlignment="1" applyProtection="1">
      <alignment horizontal="right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18" borderId="12" xfId="0" applyNumberFormat="1" applyFont="1" applyFill="1" applyBorder="1" applyAlignment="1" applyProtection="1">
      <alignment horizontal="right" vertical="center" wrapText="1"/>
      <protection/>
    </xf>
    <xf numFmtId="4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0" fillId="17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5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10" fillId="17" borderId="51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1" xfId="0" applyNumberFormat="1" applyFont="1" applyFill="1" applyBorder="1" applyAlignment="1" applyProtection="1">
      <alignment vertical="center" wrapText="1"/>
      <protection/>
    </xf>
    <xf numFmtId="49" fontId="7" fillId="17" borderId="22" xfId="0" applyNumberFormat="1" applyFont="1" applyFill="1" applyBorder="1" applyAlignment="1" applyProtection="1">
      <alignment vertical="center" wrapText="1"/>
      <protection/>
    </xf>
    <xf numFmtId="49" fontId="10" fillId="17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2" xfId="0" applyNumberFormat="1" applyFont="1" applyFill="1" applyBorder="1" applyAlignment="1" applyProtection="1">
      <alignment vertical="center" wrapText="1"/>
      <protection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1" xfId="0" applyNumberFormat="1" applyFont="1" applyFill="1" applyBorder="1" applyAlignment="1" applyProtection="1">
      <alignment vertical="center" wrapText="1"/>
      <protection locked="0"/>
    </xf>
    <xf numFmtId="49" fontId="7" fillId="17" borderId="22" xfId="0" applyNumberFormat="1" applyFont="1" applyFill="1" applyBorder="1" applyAlignment="1" applyProtection="1">
      <alignment vertical="center" wrapText="1"/>
      <protection locked="0"/>
    </xf>
    <xf numFmtId="0" fontId="10" fillId="0" borderId="37" xfId="0" applyNumberFormat="1" applyFont="1" applyFill="1" applyBorder="1" applyAlignment="1" applyProtection="1">
      <alignment horizontal="left"/>
      <protection locked="0"/>
    </xf>
    <xf numFmtId="0" fontId="10" fillId="0" borderId="33" xfId="0" applyNumberFormat="1" applyFont="1" applyFill="1" applyBorder="1" applyAlignment="1" applyProtection="1">
      <alignment horizontal="left"/>
      <protection locked="0"/>
    </xf>
    <xf numFmtId="0" fontId="10" fillId="0" borderId="56" xfId="0" applyNumberFormat="1" applyFont="1" applyFill="1" applyBorder="1" applyAlignment="1" applyProtection="1">
      <alignment horizontal="left"/>
      <protection locked="0"/>
    </xf>
    <xf numFmtId="0" fontId="10" fillId="0" borderId="26" xfId="0" applyNumberFormat="1" applyFont="1" applyFill="1" applyBorder="1" applyAlignment="1" applyProtection="1">
      <alignment horizontal="left"/>
      <protection locked="0"/>
    </xf>
    <xf numFmtId="0" fontId="10" fillId="0" borderId="42" xfId="0" applyNumberFormat="1" applyFont="1" applyFill="1" applyBorder="1" applyAlignment="1" applyProtection="1">
      <alignment horizontal="left"/>
      <protection locked="0"/>
    </xf>
    <xf numFmtId="49" fontId="10" fillId="17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Fill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  <protection locked="0"/>
    </xf>
    <xf numFmtId="0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2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97"/>
  <sheetViews>
    <sheetView showGridLines="0" tabSelected="1" zoomScalePageLayoutView="0" workbookViewId="0" topLeftCell="B76">
      <selection activeCell="S97" sqref="S97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5.66015625" style="0" customWidth="1"/>
    <col min="5" max="5" width="5.66015625" style="0" hidden="1" customWidth="1"/>
    <col min="6" max="6" width="6.16015625" style="50" customWidth="1"/>
    <col min="7" max="7" width="13.16015625" style="50" customWidth="1"/>
    <col min="8" max="8" width="8.83203125" style="0" customWidth="1"/>
    <col min="9" max="9" width="8" style="36" customWidth="1"/>
    <col min="10" max="10" width="4.5" style="36" customWidth="1"/>
    <col min="11" max="11" width="1.3359375" style="0" hidden="1" customWidth="1"/>
    <col min="12" max="12" width="8.66015625" style="0" customWidth="1"/>
    <col min="13" max="13" width="8.16015625" style="0" customWidth="1"/>
    <col min="14" max="14" width="5.16015625" style="0" customWidth="1"/>
    <col min="15" max="15" width="8.66015625" style="0" customWidth="1"/>
    <col min="16" max="16" width="7.83203125" style="0" hidden="1" customWidth="1"/>
    <col min="17" max="17" width="8.16015625" style="0" customWidth="1"/>
    <col min="18" max="18" width="7.16015625" style="0" hidden="1" customWidth="1"/>
    <col min="19" max="19" width="9" style="0" customWidth="1"/>
    <col min="20" max="20" width="7.16015625" style="0" hidden="1" customWidth="1"/>
    <col min="21" max="21" width="7.5" style="0" customWidth="1"/>
    <col min="22" max="22" width="7.5" style="0" hidden="1" customWidth="1"/>
    <col min="23" max="23" width="8.33203125" style="0" customWidth="1"/>
    <col min="24" max="24" width="8" style="0" hidden="1" customWidth="1"/>
    <col min="25" max="25" width="8.16015625" style="0" customWidth="1"/>
    <col min="26" max="26" width="6.83203125" style="0" hidden="1" customWidth="1"/>
    <col min="27" max="27" width="6" style="0" customWidth="1"/>
    <col min="28" max="28" width="5" style="0" hidden="1" customWidth="1"/>
    <col min="29" max="29" width="8.16015625" style="0" customWidth="1"/>
    <col min="30" max="30" width="6.83203125" style="0" hidden="1" customWidth="1"/>
    <col min="31" max="31" width="8.16015625" style="0" customWidth="1"/>
    <col min="32" max="32" width="7" style="0" customWidth="1"/>
    <col min="33" max="33" width="5.5" style="0" customWidth="1"/>
    <col min="34" max="34" width="8.5" style="0" customWidth="1"/>
    <col min="35" max="35" width="5.66015625" style="0" hidden="1" customWidth="1"/>
    <col min="36" max="36" width="7.66015625" style="0" customWidth="1"/>
    <col min="37" max="37" width="0.82421875" style="0" hidden="1" customWidth="1"/>
    <col min="38" max="38" width="7.5" style="0" customWidth="1"/>
    <col min="39" max="39" width="4.66015625" style="0" hidden="1" customWidth="1"/>
  </cols>
  <sheetData>
    <row r="1" spans="33:36" ht="18.75" customHeight="1">
      <c r="AG1" s="136" t="s">
        <v>400</v>
      </c>
      <c r="AH1" s="136"/>
      <c r="AI1" s="136"/>
      <c r="AJ1" s="136"/>
    </row>
    <row r="2" spans="2:39" ht="23.25" customHeight="1">
      <c r="B2" s="155" t="s">
        <v>399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3:11" ht="3" customHeight="1">
      <c r="C3" s="6"/>
      <c r="D3" s="6"/>
      <c r="E3" s="6"/>
      <c r="F3" s="51"/>
      <c r="G3" s="52"/>
      <c r="H3" s="7"/>
      <c r="I3" s="37"/>
      <c r="J3" s="37"/>
      <c r="K3" s="8"/>
    </row>
    <row r="4" spans="2:39" ht="8.25" customHeight="1">
      <c r="B4" s="159" t="s">
        <v>0</v>
      </c>
      <c r="C4" s="165"/>
      <c r="D4" s="170" t="s">
        <v>1</v>
      </c>
      <c r="E4" s="170" t="s">
        <v>2</v>
      </c>
      <c r="F4" s="159" t="s">
        <v>3</v>
      </c>
      <c r="G4" s="173"/>
      <c r="H4" s="159" t="s">
        <v>395</v>
      </c>
      <c r="I4" s="160"/>
      <c r="J4" s="160"/>
      <c r="K4" s="82"/>
      <c r="L4" s="146" t="s">
        <v>5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8"/>
    </row>
    <row r="5" spans="2:39" ht="7.5" customHeight="1">
      <c r="B5" s="166"/>
      <c r="C5" s="167"/>
      <c r="D5" s="171"/>
      <c r="E5" s="171"/>
      <c r="F5" s="174"/>
      <c r="G5" s="175"/>
      <c r="H5" s="161"/>
      <c r="I5" s="152"/>
      <c r="J5" s="152"/>
      <c r="K5" s="84"/>
      <c r="L5" s="137" t="s">
        <v>6</v>
      </c>
      <c r="M5" s="151"/>
      <c r="N5" s="138"/>
      <c r="O5" s="137" t="s">
        <v>7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38"/>
      <c r="AE5" s="137" t="s">
        <v>8</v>
      </c>
      <c r="AF5" s="151"/>
      <c r="AG5" s="138"/>
      <c r="AH5" s="146" t="s">
        <v>7</v>
      </c>
      <c r="AI5" s="147"/>
      <c r="AJ5" s="147"/>
      <c r="AK5" s="147"/>
      <c r="AL5" s="147"/>
      <c r="AM5" s="148"/>
    </row>
    <row r="6" spans="2:39" ht="5.25" customHeight="1">
      <c r="B6" s="166"/>
      <c r="C6" s="167"/>
      <c r="D6" s="171"/>
      <c r="E6" s="171"/>
      <c r="F6" s="174"/>
      <c r="G6" s="175"/>
      <c r="H6" s="161"/>
      <c r="I6" s="152"/>
      <c r="J6" s="152"/>
      <c r="K6" s="84"/>
      <c r="L6" s="139"/>
      <c r="M6" s="152"/>
      <c r="N6" s="140"/>
      <c r="O6" s="141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42"/>
      <c r="AE6" s="139"/>
      <c r="AF6" s="152"/>
      <c r="AG6" s="140"/>
      <c r="AH6" s="137" t="s">
        <v>9</v>
      </c>
      <c r="AI6" s="138"/>
      <c r="AJ6" s="137" t="s">
        <v>10</v>
      </c>
      <c r="AK6" s="138"/>
      <c r="AL6" s="137" t="s">
        <v>11</v>
      </c>
      <c r="AM6" s="138"/>
    </row>
    <row r="7" spans="2:39" ht="9" customHeight="1">
      <c r="B7" s="166"/>
      <c r="C7" s="167"/>
      <c r="D7" s="171"/>
      <c r="E7" s="171"/>
      <c r="F7" s="174"/>
      <c r="G7" s="175"/>
      <c r="H7" s="161"/>
      <c r="I7" s="152"/>
      <c r="J7" s="152"/>
      <c r="K7" s="84"/>
      <c r="L7" s="139"/>
      <c r="M7" s="152"/>
      <c r="N7" s="140"/>
      <c r="O7" s="137" t="s">
        <v>12</v>
      </c>
      <c r="P7" s="138"/>
      <c r="Q7" s="146" t="s">
        <v>7</v>
      </c>
      <c r="R7" s="147"/>
      <c r="S7" s="147"/>
      <c r="T7" s="148"/>
      <c r="U7" s="137" t="s">
        <v>13</v>
      </c>
      <c r="V7" s="138"/>
      <c r="W7" s="137" t="s">
        <v>14</v>
      </c>
      <c r="X7" s="138"/>
      <c r="Y7" s="137" t="s">
        <v>15</v>
      </c>
      <c r="Z7" s="138"/>
      <c r="AA7" s="137" t="s">
        <v>16</v>
      </c>
      <c r="AB7" s="138"/>
      <c r="AC7" s="137" t="s">
        <v>17</v>
      </c>
      <c r="AD7" s="138"/>
      <c r="AE7" s="139"/>
      <c r="AF7" s="152"/>
      <c r="AG7" s="140"/>
      <c r="AH7" s="139"/>
      <c r="AI7" s="140"/>
      <c r="AJ7" s="141"/>
      <c r="AK7" s="142"/>
      <c r="AL7" s="139"/>
      <c r="AM7" s="140"/>
    </row>
    <row r="8" spans="2:39" ht="48" customHeight="1" hidden="1">
      <c r="B8" s="166"/>
      <c r="C8" s="167"/>
      <c r="D8" s="171"/>
      <c r="E8" s="171"/>
      <c r="F8" s="174"/>
      <c r="G8" s="175"/>
      <c r="H8" s="161"/>
      <c r="I8" s="152"/>
      <c r="J8" s="152"/>
      <c r="K8" s="84"/>
      <c r="L8" s="139"/>
      <c r="M8" s="152"/>
      <c r="N8" s="140"/>
      <c r="O8" s="139"/>
      <c r="P8" s="140"/>
      <c r="Q8" s="83"/>
      <c r="R8" s="84"/>
      <c r="S8" s="84"/>
      <c r="T8" s="84"/>
      <c r="U8" s="139"/>
      <c r="V8" s="140"/>
      <c r="W8" s="139"/>
      <c r="X8" s="140"/>
      <c r="Y8" s="139"/>
      <c r="Z8" s="140"/>
      <c r="AA8" s="139"/>
      <c r="AB8" s="140"/>
      <c r="AC8" s="139"/>
      <c r="AD8" s="140"/>
      <c r="AE8" s="139"/>
      <c r="AF8" s="152"/>
      <c r="AG8" s="140"/>
      <c r="AH8" s="139"/>
      <c r="AI8" s="140"/>
      <c r="AJ8" s="83" t="s">
        <v>18</v>
      </c>
      <c r="AK8" s="84"/>
      <c r="AL8" s="139"/>
      <c r="AM8" s="140"/>
    </row>
    <row r="9" spans="2:39" ht="38.25" customHeight="1">
      <c r="B9" s="168"/>
      <c r="C9" s="169"/>
      <c r="D9" s="172"/>
      <c r="E9" s="172"/>
      <c r="F9" s="176"/>
      <c r="G9" s="177"/>
      <c r="H9" s="161"/>
      <c r="I9" s="162"/>
      <c r="J9" s="162"/>
      <c r="K9" s="86"/>
      <c r="L9" s="141"/>
      <c r="M9" s="153"/>
      <c r="N9" s="142"/>
      <c r="O9" s="141"/>
      <c r="P9" s="142"/>
      <c r="Q9" s="146" t="s">
        <v>19</v>
      </c>
      <c r="R9" s="148"/>
      <c r="S9" s="146" t="s">
        <v>20</v>
      </c>
      <c r="T9" s="148"/>
      <c r="U9" s="141"/>
      <c r="V9" s="142"/>
      <c r="W9" s="141"/>
      <c r="X9" s="142"/>
      <c r="Y9" s="141"/>
      <c r="Z9" s="142"/>
      <c r="AA9" s="141"/>
      <c r="AB9" s="142"/>
      <c r="AC9" s="141"/>
      <c r="AD9" s="142"/>
      <c r="AE9" s="141"/>
      <c r="AF9" s="153"/>
      <c r="AG9" s="142"/>
      <c r="AH9" s="141"/>
      <c r="AI9" s="142"/>
      <c r="AJ9" s="157" t="s">
        <v>18</v>
      </c>
      <c r="AK9" s="158"/>
      <c r="AL9" s="141"/>
      <c r="AM9" s="142"/>
    </row>
    <row r="10" spans="2:39" ht="14.25" customHeight="1">
      <c r="B10" s="87"/>
      <c r="C10" s="88"/>
      <c r="D10" s="85"/>
      <c r="E10" s="85"/>
      <c r="F10" s="89"/>
      <c r="G10" s="90"/>
      <c r="H10" s="91" t="s">
        <v>4</v>
      </c>
      <c r="I10" s="92" t="s">
        <v>396</v>
      </c>
      <c r="J10" s="93" t="s">
        <v>397</v>
      </c>
      <c r="K10" s="94"/>
      <c r="L10" s="121" t="s">
        <v>4</v>
      </c>
      <c r="M10" s="97" t="s">
        <v>396</v>
      </c>
      <c r="N10" s="132" t="s">
        <v>397</v>
      </c>
      <c r="O10" s="130" t="s">
        <v>4</v>
      </c>
      <c r="P10" s="122" t="s">
        <v>396</v>
      </c>
      <c r="Q10" s="122" t="s">
        <v>4</v>
      </c>
      <c r="R10" s="95" t="s">
        <v>396</v>
      </c>
      <c r="S10" s="95" t="s">
        <v>4</v>
      </c>
      <c r="T10" s="95" t="s">
        <v>396</v>
      </c>
      <c r="U10" s="95" t="s">
        <v>4</v>
      </c>
      <c r="V10" s="96" t="s">
        <v>396</v>
      </c>
      <c r="W10" s="96" t="s">
        <v>4</v>
      </c>
      <c r="X10" s="96" t="s">
        <v>396</v>
      </c>
      <c r="Y10" s="96" t="s">
        <v>4</v>
      </c>
      <c r="Z10" s="96" t="s">
        <v>396</v>
      </c>
      <c r="AA10" s="96" t="s">
        <v>4</v>
      </c>
      <c r="AB10" s="96" t="s">
        <v>396</v>
      </c>
      <c r="AC10" s="96" t="s">
        <v>4</v>
      </c>
      <c r="AD10" s="96" t="s">
        <v>396</v>
      </c>
      <c r="AE10" s="96" t="s">
        <v>4</v>
      </c>
      <c r="AF10" s="96" t="s">
        <v>396</v>
      </c>
      <c r="AG10" s="96" t="s">
        <v>397</v>
      </c>
      <c r="AH10" s="96" t="s">
        <v>4</v>
      </c>
      <c r="AI10" s="97" t="s">
        <v>396</v>
      </c>
      <c r="AJ10" s="98" t="s">
        <v>4</v>
      </c>
      <c r="AK10" s="99" t="s">
        <v>396</v>
      </c>
      <c r="AL10" s="99" t="s">
        <v>4</v>
      </c>
      <c r="AM10" s="99" t="s">
        <v>396</v>
      </c>
    </row>
    <row r="11" spans="2:39" s="21" customFormat="1" ht="8.25" customHeight="1">
      <c r="B11" s="5" t="s">
        <v>21</v>
      </c>
      <c r="C11" s="22"/>
      <c r="D11" s="20" t="s">
        <v>22</v>
      </c>
      <c r="E11" s="20" t="s">
        <v>23</v>
      </c>
      <c r="F11" s="178" t="s">
        <v>23</v>
      </c>
      <c r="G11" s="179"/>
      <c r="H11" s="100" t="s">
        <v>24</v>
      </c>
      <c r="I11" s="101">
        <v>5</v>
      </c>
      <c r="J11" s="102">
        <v>6</v>
      </c>
      <c r="K11" s="103"/>
      <c r="L11" s="104">
        <v>7</v>
      </c>
      <c r="M11" s="109">
        <v>8</v>
      </c>
      <c r="N11" s="110">
        <v>9</v>
      </c>
      <c r="O11" s="124">
        <v>10</v>
      </c>
      <c r="P11" s="106">
        <v>10</v>
      </c>
      <c r="Q11" s="106">
        <v>11</v>
      </c>
      <c r="R11" s="107">
        <v>12</v>
      </c>
      <c r="S11" s="107">
        <v>12</v>
      </c>
      <c r="T11" s="107">
        <v>14</v>
      </c>
      <c r="U11" s="107">
        <v>13</v>
      </c>
      <c r="V11" s="107">
        <v>16</v>
      </c>
      <c r="W11" s="107">
        <v>14</v>
      </c>
      <c r="X11" s="107">
        <v>18</v>
      </c>
      <c r="Y11" s="107">
        <v>15</v>
      </c>
      <c r="Z11" s="107">
        <v>20</v>
      </c>
      <c r="AA11" s="107">
        <v>16</v>
      </c>
      <c r="AB11" s="107">
        <v>22</v>
      </c>
      <c r="AC11" s="107">
        <v>17</v>
      </c>
      <c r="AD11" s="107">
        <v>24</v>
      </c>
      <c r="AE11" s="107">
        <v>18</v>
      </c>
      <c r="AF11" s="107">
        <v>19</v>
      </c>
      <c r="AG11" s="107">
        <v>20</v>
      </c>
      <c r="AH11" s="108">
        <v>21</v>
      </c>
      <c r="AI11" s="109">
        <v>29</v>
      </c>
      <c r="AJ11" s="105">
        <v>22</v>
      </c>
      <c r="AK11" s="111">
        <v>31</v>
      </c>
      <c r="AL11" s="112">
        <v>23</v>
      </c>
      <c r="AM11" s="110">
        <v>33</v>
      </c>
    </row>
    <row r="12" spans="2:39" ht="13.5" customHeight="1">
      <c r="B12" s="3" t="s">
        <v>25</v>
      </c>
      <c r="C12" s="9"/>
      <c r="D12" s="1"/>
      <c r="E12" s="1"/>
      <c r="F12" s="163" t="s">
        <v>26</v>
      </c>
      <c r="G12" s="164"/>
      <c r="H12" s="13">
        <v>458370</v>
      </c>
      <c r="I12" s="49">
        <f>SUM(I13:I17)</f>
        <v>19364.62</v>
      </c>
      <c r="J12" s="10">
        <f>(I12/H12)*100</f>
        <v>4.224670026397888</v>
      </c>
      <c r="K12" s="12"/>
      <c r="L12" s="18" t="s">
        <v>27</v>
      </c>
      <c r="M12" s="125">
        <f>SUM(M13:M17)</f>
        <v>10326.49</v>
      </c>
      <c r="N12" s="133">
        <f>(M12/L12)*100</f>
        <v>16.295549944768815</v>
      </c>
      <c r="O12" s="4" t="s">
        <v>28</v>
      </c>
      <c r="P12" s="49">
        <f>SUM(P13:P17)</f>
        <v>10326.49</v>
      </c>
      <c r="Q12" s="2" t="s">
        <v>29</v>
      </c>
      <c r="R12" s="49">
        <f>SUM(R13:R17)</f>
        <v>0</v>
      </c>
      <c r="S12" s="2" t="s">
        <v>28</v>
      </c>
      <c r="T12" s="49">
        <f>SUM(T13:T17)</f>
        <v>10326.49</v>
      </c>
      <c r="U12" s="2" t="s">
        <v>29</v>
      </c>
      <c r="V12" s="49">
        <f>SUM(V13:V17)</f>
        <v>0</v>
      </c>
      <c r="W12" s="2" t="s">
        <v>29</v>
      </c>
      <c r="X12" s="49">
        <f>SUM(X13:X17)</f>
        <v>0</v>
      </c>
      <c r="Y12" s="2" t="s">
        <v>30</v>
      </c>
      <c r="Z12" s="49">
        <f>SUM(Z13:Z17)</f>
        <v>0</v>
      </c>
      <c r="AA12" s="2" t="s">
        <v>29</v>
      </c>
      <c r="AB12" s="49">
        <f>SUM(AB13:AB17)</f>
        <v>0</v>
      </c>
      <c r="AC12" s="2" t="s">
        <v>29</v>
      </c>
      <c r="AD12" s="49">
        <f>SUM(AD13:AD17)</f>
        <v>0</v>
      </c>
      <c r="AE12" s="2" t="s">
        <v>31</v>
      </c>
      <c r="AF12" s="49">
        <f>SUM(AF13:AF17)</f>
        <v>9038.13</v>
      </c>
      <c r="AG12" s="10">
        <f>(AF12/AE12)*100</f>
        <v>2.2881341772151895</v>
      </c>
      <c r="AH12" s="56" t="s">
        <v>31</v>
      </c>
      <c r="AI12" s="49">
        <f>SUM(AI13:AI17)</f>
        <v>9038.13</v>
      </c>
      <c r="AJ12" s="14" t="s">
        <v>29</v>
      </c>
      <c r="AK12" s="49">
        <f>SUM(AK13:AK17)</f>
        <v>0</v>
      </c>
      <c r="AL12" s="56" t="s">
        <v>29</v>
      </c>
      <c r="AM12" s="49">
        <f>SUM(AM13:AM17)</f>
        <v>0</v>
      </c>
    </row>
    <row r="13" spans="2:39" ht="18.75" customHeight="1">
      <c r="B13" s="3"/>
      <c r="C13" s="9"/>
      <c r="D13" s="1" t="s">
        <v>32</v>
      </c>
      <c r="E13" s="1"/>
      <c r="F13" s="163" t="s">
        <v>33</v>
      </c>
      <c r="G13" s="164"/>
      <c r="H13" s="14" t="s">
        <v>31</v>
      </c>
      <c r="I13" s="38">
        <v>9038.13</v>
      </c>
      <c r="J13" s="10">
        <f>(I13/H13)*100</f>
        <v>2.2881341772151895</v>
      </c>
      <c r="K13" s="12"/>
      <c r="L13" s="18" t="s">
        <v>29</v>
      </c>
      <c r="M13" s="54">
        <v>0</v>
      </c>
      <c r="N13" s="133">
        <v>0</v>
      </c>
      <c r="O13" s="57" t="s">
        <v>29</v>
      </c>
      <c r="P13" s="57">
        <v>0</v>
      </c>
      <c r="Q13" s="53" t="s">
        <v>29</v>
      </c>
      <c r="R13" s="58">
        <v>0</v>
      </c>
      <c r="S13" s="53" t="s">
        <v>29</v>
      </c>
      <c r="T13" s="53">
        <v>0</v>
      </c>
      <c r="U13" s="53" t="s">
        <v>29</v>
      </c>
      <c r="V13" s="53">
        <v>0</v>
      </c>
      <c r="W13" s="53" t="s">
        <v>29</v>
      </c>
      <c r="X13" s="53">
        <v>0</v>
      </c>
      <c r="Y13" s="53" t="s">
        <v>29</v>
      </c>
      <c r="Z13" s="53">
        <v>0</v>
      </c>
      <c r="AA13" s="53" t="s">
        <v>29</v>
      </c>
      <c r="AB13" s="53">
        <v>0</v>
      </c>
      <c r="AC13" s="53" t="s">
        <v>29</v>
      </c>
      <c r="AD13" s="53">
        <v>0</v>
      </c>
      <c r="AE13" s="53" t="s">
        <v>31</v>
      </c>
      <c r="AF13" s="53">
        <v>9038.13</v>
      </c>
      <c r="AG13" s="10">
        <f>(AF13/AE13)*100</f>
        <v>2.2881341772151895</v>
      </c>
      <c r="AH13" s="60" t="s">
        <v>31</v>
      </c>
      <c r="AI13" s="54">
        <v>9038.13</v>
      </c>
      <c r="AJ13" s="59" t="s">
        <v>29</v>
      </c>
      <c r="AK13" s="113">
        <v>0</v>
      </c>
      <c r="AL13" s="114" t="s">
        <v>29</v>
      </c>
      <c r="AM13" s="55">
        <v>0</v>
      </c>
    </row>
    <row r="14" spans="2:39" ht="13.5" customHeight="1">
      <c r="B14" s="3"/>
      <c r="C14" s="9"/>
      <c r="D14" s="1" t="s">
        <v>34</v>
      </c>
      <c r="E14" s="1"/>
      <c r="F14" s="163" t="s">
        <v>35</v>
      </c>
      <c r="G14" s="164"/>
      <c r="H14" s="14" t="s">
        <v>36</v>
      </c>
      <c r="I14" s="38">
        <v>0</v>
      </c>
      <c r="J14" s="10">
        <f aca="true" t="shared" si="0" ref="J14:J38">(I14/H14)*100</f>
        <v>0</v>
      </c>
      <c r="K14" s="17"/>
      <c r="L14" s="18" t="s">
        <v>36</v>
      </c>
      <c r="M14" s="54">
        <v>0</v>
      </c>
      <c r="N14" s="133">
        <f aca="true" t="shared" si="1" ref="N14:N76">(M14/L14)*100</f>
        <v>0</v>
      </c>
      <c r="O14" s="4" t="s">
        <v>36</v>
      </c>
      <c r="P14" s="57">
        <v>0</v>
      </c>
      <c r="Q14" s="2" t="s">
        <v>29</v>
      </c>
      <c r="R14" s="53">
        <v>0</v>
      </c>
      <c r="S14" s="2" t="s">
        <v>36</v>
      </c>
      <c r="T14" s="53">
        <v>0</v>
      </c>
      <c r="U14" s="2" t="s">
        <v>29</v>
      </c>
      <c r="V14" s="53">
        <v>0</v>
      </c>
      <c r="W14" s="2" t="s">
        <v>29</v>
      </c>
      <c r="X14" s="53">
        <v>0</v>
      </c>
      <c r="Y14" s="2" t="s">
        <v>29</v>
      </c>
      <c r="Z14" s="53">
        <v>0</v>
      </c>
      <c r="AA14" s="2" t="s">
        <v>29</v>
      </c>
      <c r="AB14" s="53">
        <v>0</v>
      </c>
      <c r="AC14" s="2" t="s">
        <v>29</v>
      </c>
      <c r="AD14" s="53">
        <v>0</v>
      </c>
      <c r="AE14" s="2" t="s">
        <v>29</v>
      </c>
      <c r="AF14" s="53">
        <v>0</v>
      </c>
      <c r="AG14" s="10">
        <v>0</v>
      </c>
      <c r="AH14" s="11" t="s">
        <v>29</v>
      </c>
      <c r="AI14" s="54">
        <v>0</v>
      </c>
      <c r="AJ14" s="14" t="s">
        <v>29</v>
      </c>
      <c r="AK14" s="113">
        <v>0</v>
      </c>
      <c r="AL14" s="115" t="s">
        <v>29</v>
      </c>
      <c r="AM14" s="55">
        <v>0</v>
      </c>
    </row>
    <row r="15" spans="2:39" ht="13.5" customHeight="1">
      <c r="B15" s="3"/>
      <c r="C15" s="9"/>
      <c r="D15" s="1" t="s">
        <v>37</v>
      </c>
      <c r="E15" s="1"/>
      <c r="F15" s="163" t="s">
        <v>38</v>
      </c>
      <c r="G15" s="164"/>
      <c r="H15" s="14" t="s">
        <v>39</v>
      </c>
      <c r="I15" s="38">
        <v>1222.5</v>
      </c>
      <c r="J15" s="10">
        <f t="shared" si="0"/>
        <v>74.90808823529412</v>
      </c>
      <c r="K15" s="12"/>
      <c r="L15" s="18" t="s">
        <v>39</v>
      </c>
      <c r="M15" s="54">
        <v>1222.5</v>
      </c>
      <c r="N15" s="133">
        <f t="shared" si="1"/>
        <v>74.90808823529412</v>
      </c>
      <c r="O15" s="4" t="s">
        <v>39</v>
      </c>
      <c r="P15" s="57">
        <v>1222.5</v>
      </c>
      <c r="Q15" s="2" t="s">
        <v>29</v>
      </c>
      <c r="R15" s="53">
        <v>0</v>
      </c>
      <c r="S15" s="2" t="s">
        <v>39</v>
      </c>
      <c r="T15" s="53">
        <v>1222.5</v>
      </c>
      <c r="U15" s="2" t="s">
        <v>29</v>
      </c>
      <c r="V15" s="53">
        <v>0</v>
      </c>
      <c r="W15" s="2" t="s">
        <v>29</v>
      </c>
      <c r="X15" s="53">
        <v>0</v>
      </c>
      <c r="Y15" s="2" t="s">
        <v>29</v>
      </c>
      <c r="Z15" s="53">
        <v>0</v>
      </c>
      <c r="AA15" s="2" t="s">
        <v>29</v>
      </c>
      <c r="AB15" s="53">
        <v>0</v>
      </c>
      <c r="AC15" s="2" t="s">
        <v>29</v>
      </c>
      <c r="AD15" s="53">
        <v>0</v>
      </c>
      <c r="AE15" s="2" t="s">
        <v>29</v>
      </c>
      <c r="AF15" s="53">
        <v>0</v>
      </c>
      <c r="AG15" s="10">
        <v>0</v>
      </c>
      <c r="AH15" s="11" t="s">
        <v>29</v>
      </c>
      <c r="AI15" s="54">
        <v>0</v>
      </c>
      <c r="AJ15" s="14" t="s">
        <v>29</v>
      </c>
      <c r="AK15" s="113">
        <v>0</v>
      </c>
      <c r="AL15" s="115" t="s">
        <v>29</v>
      </c>
      <c r="AM15" s="55">
        <v>0</v>
      </c>
    </row>
    <row r="16" spans="2:39" ht="15.75" customHeight="1">
      <c r="B16" s="3"/>
      <c r="C16" s="9"/>
      <c r="D16" s="1" t="s">
        <v>40</v>
      </c>
      <c r="E16" s="1"/>
      <c r="F16" s="163" t="s">
        <v>41</v>
      </c>
      <c r="G16" s="164"/>
      <c r="H16" s="14" t="s">
        <v>30</v>
      </c>
      <c r="I16" s="38">
        <v>0</v>
      </c>
      <c r="J16" s="10">
        <f t="shared" si="0"/>
        <v>0</v>
      </c>
      <c r="K16" s="12"/>
      <c r="L16" s="18" t="s">
        <v>30</v>
      </c>
      <c r="M16" s="54">
        <v>0</v>
      </c>
      <c r="N16" s="133">
        <f t="shared" si="1"/>
        <v>0</v>
      </c>
      <c r="O16" s="4" t="s">
        <v>29</v>
      </c>
      <c r="P16" s="57">
        <v>0</v>
      </c>
      <c r="Q16" s="2" t="s">
        <v>29</v>
      </c>
      <c r="R16" s="53">
        <v>0</v>
      </c>
      <c r="S16" s="2" t="s">
        <v>29</v>
      </c>
      <c r="T16" s="53">
        <v>0</v>
      </c>
      <c r="U16" s="2" t="s">
        <v>29</v>
      </c>
      <c r="V16" s="53">
        <v>0</v>
      </c>
      <c r="W16" s="2" t="s">
        <v>29</v>
      </c>
      <c r="X16" s="53">
        <v>0</v>
      </c>
      <c r="Y16" s="2" t="s">
        <v>30</v>
      </c>
      <c r="Z16" s="53">
        <v>0</v>
      </c>
      <c r="AA16" s="2" t="s">
        <v>29</v>
      </c>
      <c r="AB16" s="53">
        <v>0</v>
      </c>
      <c r="AC16" s="2" t="s">
        <v>29</v>
      </c>
      <c r="AD16" s="53">
        <v>0</v>
      </c>
      <c r="AE16" s="2" t="s">
        <v>29</v>
      </c>
      <c r="AF16" s="53">
        <v>0</v>
      </c>
      <c r="AG16" s="10">
        <v>0</v>
      </c>
      <c r="AH16" s="11" t="s">
        <v>29</v>
      </c>
      <c r="AI16" s="54">
        <v>0</v>
      </c>
      <c r="AJ16" s="14" t="s">
        <v>29</v>
      </c>
      <c r="AK16" s="113">
        <v>0</v>
      </c>
      <c r="AL16" s="115" t="s">
        <v>29</v>
      </c>
      <c r="AM16" s="55">
        <v>0</v>
      </c>
    </row>
    <row r="17" spans="2:39" ht="13.5" customHeight="1">
      <c r="B17" s="3"/>
      <c r="C17" s="9"/>
      <c r="D17" s="1" t="s">
        <v>42</v>
      </c>
      <c r="E17" s="1"/>
      <c r="F17" s="163" t="s">
        <v>43</v>
      </c>
      <c r="G17" s="164"/>
      <c r="H17" s="14" t="s">
        <v>44</v>
      </c>
      <c r="I17" s="38">
        <v>9103.99</v>
      </c>
      <c r="J17" s="10">
        <f t="shared" si="0"/>
        <v>56.76512033919441</v>
      </c>
      <c r="K17" s="12"/>
      <c r="L17" s="18" t="s">
        <v>44</v>
      </c>
      <c r="M17" s="54">
        <v>9103.99</v>
      </c>
      <c r="N17" s="133">
        <f t="shared" si="1"/>
        <v>56.76512033919441</v>
      </c>
      <c r="O17" s="4" t="s">
        <v>44</v>
      </c>
      <c r="P17" s="57">
        <v>9103.99</v>
      </c>
      <c r="Q17" s="2" t="s">
        <v>29</v>
      </c>
      <c r="R17" s="53">
        <v>0</v>
      </c>
      <c r="S17" s="2" t="s">
        <v>44</v>
      </c>
      <c r="T17" s="53">
        <v>9103.99</v>
      </c>
      <c r="U17" s="2" t="s">
        <v>29</v>
      </c>
      <c r="V17" s="53">
        <v>0</v>
      </c>
      <c r="W17" s="2" t="s">
        <v>29</v>
      </c>
      <c r="X17" s="53">
        <v>0</v>
      </c>
      <c r="Y17" s="2" t="s">
        <v>29</v>
      </c>
      <c r="Z17" s="53">
        <v>0</v>
      </c>
      <c r="AA17" s="2" t="s">
        <v>29</v>
      </c>
      <c r="AB17" s="53">
        <v>0</v>
      </c>
      <c r="AC17" s="2" t="s">
        <v>29</v>
      </c>
      <c r="AD17" s="53">
        <v>0</v>
      </c>
      <c r="AE17" s="2" t="s">
        <v>29</v>
      </c>
      <c r="AF17" s="53">
        <v>0</v>
      </c>
      <c r="AG17" s="10">
        <v>0</v>
      </c>
      <c r="AH17" s="11" t="s">
        <v>29</v>
      </c>
      <c r="AI17" s="69">
        <v>0</v>
      </c>
      <c r="AJ17" s="14" t="s">
        <v>29</v>
      </c>
      <c r="AK17" s="113">
        <v>0</v>
      </c>
      <c r="AL17" s="116" t="s">
        <v>29</v>
      </c>
      <c r="AM17" s="71">
        <v>0</v>
      </c>
    </row>
    <row r="18" spans="2:39" ht="13.5" customHeight="1">
      <c r="B18" s="3" t="s">
        <v>45</v>
      </c>
      <c r="C18" s="9"/>
      <c r="D18" s="1"/>
      <c r="E18" s="1"/>
      <c r="F18" s="163" t="s">
        <v>46</v>
      </c>
      <c r="G18" s="164"/>
      <c r="H18" s="14" t="s">
        <v>47</v>
      </c>
      <c r="I18" s="38">
        <f>SUM(I19:I23)</f>
        <v>41980.63</v>
      </c>
      <c r="J18" s="10">
        <f t="shared" si="0"/>
        <v>1.725411001693327</v>
      </c>
      <c r="K18" s="12"/>
      <c r="L18" s="18" t="s">
        <v>48</v>
      </c>
      <c r="M18" s="117">
        <f>SUM(M19:M23)</f>
        <v>29965.010000000002</v>
      </c>
      <c r="N18" s="133">
        <f t="shared" si="1"/>
        <v>17.371020289855075</v>
      </c>
      <c r="O18" s="4" t="s">
        <v>48</v>
      </c>
      <c r="P18" s="38">
        <f>SUM(P19:P23)</f>
        <v>29965.010000000002</v>
      </c>
      <c r="Q18" s="2" t="s">
        <v>49</v>
      </c>
      <c r="R18" s="38">
        <f>SUM(R19:R23)</f>
        <v>1712</v>
      </c>
      <c r="S18" s="2" t="s">
        <v>50</v>
      </c>
      <c r="T18" s="38">
        <f>SUM(T19:T23)</f>
        <v>28253.010000000002</v>
      </c>
      <c r="U18" s="2" t="s">
        <v>29</v>
      </c>
      <c r="V18" s="38">
        <f>SUM(V19:V23)</f>
        <v>0</v>
      </c>
      <c r="W18" s="2" t="s">
        <v>29</v>
      </c>
      <c r="X18" s="38">
        <f>SUM(X19:X23)</f>
        <v>0</v>
      </c>
      <c r="Y18" s="2" t="s">
        <v>29</v>
      </c>
      <c r="Z18" s="38">
        <f>SUM(Z19:Z23)</f>
        <v>0</v>
      </c>
      <c r="AA18" s="2" t="s">
        <v>29</v>
      </c>
      <c r="AB18" s="38">
        <f>SUM(AB19:AB23)</f>
        <v>0</v>
      </c>
      <c r="AC18" s="2" t="s">
        <v>29</v>
      </c>
      <c r="AD18" s="38">
        <f>SUM(AD19:AD23)</f>
        <v>0</v>
      </c>
      <c r="AE18" s="2" t="s">
        <v>51</v>
      </c>
      <c r="AF18" s="38">
        <f>SUM(AF19:AF23)</f>
        <v>12015.62</v>
      </c>
      <c r="AG18" s="10">
        <f>(AF18/AE18)*100</f>
        <v>0.53152819187996</v>
      </c>
      <c r="AH18" s="11" t="s">
        <v>51</v>
      </c>
      <c r="AI18" s="70">
        <f>SUM(AI19:AI23)</f>
        <v>12015.62</v>
      </c>
      <c r="AJ18" s="14" t="s">
        <v>29</v>
      </c>
      <c r="AK18" s="117">
        <f>SUM(AK19:AK23)</f>
        <v>0</v>
      </c>
      <c r="AL18" s="118" t="s">
        <v>29</v>
      </c>
      <c r="AM18" s="70">
        <f>SUM(AM19:AM23)</f>
        <v>0</v>
      </c>
    </row>
    <row r="19" spans="2:39" ht="13.5" customHeight="1">
      <c r="B19" s="3"/>
      <c r="C19" s="9"/>
      <c r="D19" s="1" t="s">
        <v>52</v>
      </c>
      <c r="E19" s="1"/>
      <c r="F19" s="163" t="s">
        <v>53</v>
      </c>
      <c r="G19" s="164"/>
      <c r="H19" s="15" t="s">
        <v>54</v>
      </c>
      <c r="I19" s="39">
        <v>6000</v>
      </c>
      <c r="J19" s="10">
        <f t="shared" si="0"/>
        <v>30</v>
      </c>
      <c r="K19" s="12"/>
      <c r="L19" s="18" t="s">
        <v>54</v>
      </c>
      <c r="M19" s="54">
        <v>6000</v>
      </c>
      <c r="N19" s="133">
        <f t="shared" si="1"/>
        <v>30</v>
      </c>
      <c r="O19" s="4" t="s">
        <v>54</v>
      </c>
      <c r="P19" s="57">
        <v>6000</v>
      </c>
      <c r="Q19" s="2" t="s">
        <v>29</v>
      </c>
      <c r="R19" s="53">
        <v>0</v>
      </c>
      <c r="S19" s="2" t="s">
        <v>54</v>
      </c>
      <c r="T19" s="53">
        <v>6000</v>
      </c>
      <c r="U19" s="2" t="s">
        <v>29</v>
      </c>
      <c r="V19" s="53">
        <v>0</v>
      </c>
      <c r="W19" s="2" t="s">
        <v>29</v>
      </c>
      <c r="X19" s="53">
        <v>0</v>
      </c>
      <c r="Y19" s="2" t="s">
        <v>29</v>
      </c>
      <c r="Z19" s="53">
        <v>0</v>
      </c>
      <c r="AA19" s="2" t="s">
        <v>29</v>
      </c>
      <c r="AB19" s="53">
        <v>0</v>
      </c>
      <c r="AC19" s="2" t="s">
        <v>29</v>
      </c>
      <c r="AD19" s="53">
        <v>0</v>
      </c>
      <c r="AE19" s="2" t="s">
        <v>29</v>
      </c>
      <c r="AF19" s="53">
        <v>0</v>
      </c>
      <c r="AG19" s="10">
        <v>0</v>
      </c>
      <c r="AH19" s="11" t="s">
        <v>29</v>
      </c>
      <c r="AI19" s="60">
        <v>0</v>
      </c>
      <c r="AJ19" s="14" t="s">
        <v>29</v>
      </c>
      <c r="AK19" s="113">
        <v>0</v>
      </c>
      <c r="AL19" s="115" t="s">
        <v>29</v>
      </c>
      <c r="AM19" s="72">
        <v>0</v>
      </c>
    </row>
    <row r="20" spans="2:39" ht="13.5" customHeight="1">
      <c r="B20" s="3"/>
      <c r="C20" s="9"/>
      <c r="D20" s="1" t="s">
        <v>55</v>
      </c>
      <c r="E20" s="1"/>
      <c r="F20" s="163" t="s">
        <v>56</v>
      </c>
      <c r="G20" s="164"/>
      <c r="H20" s="14" t="s">
        <v>57</v>
      </c>
      <c r="I20" s="38">
        <v>0</v>
      </c>
      <c r="J20" s="10">
        <f t="shared" si="0"/>
        <v>0</v>
      </c>
      <c r="K20" s="12"/>
      <c r="L20" s="18" t="s">
        <v>29</v>
      </c>
      <c r="M20" s="54">
        <v>0</v>
      </c>
      <c r="N20" s="133">
        <v>0</v>
      </c>
      <c r="O20" s="4" t="s">
        <v>29</v>
      </c>
      <c r="P20" s="57">
        <v>0</v>
      </c>
      <c r="Q20" s="2" t="s">
        <v>29</v>
      </c>
      <c r="R20" s="53">
        <v>0</v>
      </c>
      <c r="S20" s="2" t="s">
        <v>29</v>
      </c>
      <c r="T20" s="53">
        <v>0</v>
      </c>
      <c r="U20" s="2" t="s">
        <v>29</v>
      </c>
      <c r="V20" s="53">
        <v>0</v>
      </c>
      <c r="W20" s="2" t="s">
        <v>29</v>
      </c>
      <c r="X20" s="53">
        <v>0</v>
      </c>
      <c r="Y20" s="2" t="s">
        <v>29</v>
      </c>
      <c r="Z20" s="53">
        <v>0</v>
      </c>
      <c r="AA20" s="2" t="s">
        <v>29</v>
      </c>
      <c r="AB20" s="53">
        <v>0</v>
      </c>
      <c r="AC20" s="2" t="s">
        <v>29</v>
      </c>
      <c r="AD20" s="53">
        <v>0</v>
      </c>
      <c r="AE20" s="2" t="s">
        <v>57</v>
      </c>
      <c r="AF20" s="53">
        <v>0</v>
      </c>
      <c r="AG20" s="10">
        <f>(AF20/AE20)*100</f>
        <v>0</v>
      </c>
      <c r="AH20" s="11" t="s">
        <v>57</v>
      </c>
      <c r="AI20" s="54">
        <v>0</v>
      </c>
      <c r="AJ20" s="14" t="s">
        <v>29</v>
      </c>
      <c r="AK20" s="113">
        <v>0</v>
      </c>
      <c r="AL20" s="115" t="s">
        <v>29</v>
      </c>
      <c r="AM20" s="55">
        <v>0</v>
      </c>
    </row>
    <row r="21" spans="2:39" ht="13.5" customHeight="1">
      <c r="B21" s="3"/>
      <c r="C21" s="9"/>
      <c r="D21" s="1" t="s">
        <v>58</v>
      </c>
      <c r="E21" s="1"/>
      <c r="F21" s="163" t="s">
        <v>59</v>
      </c>
      <c r="G21" s="164"/>
      <c r="H21" s="14" t="s">
        <v>60</v>
      </c>
      <c r="I21" s="38">
        <v>24829.53</v>
      </c>
      <c r="J21" s="10">
        <f t="shared" si="0"/>
        <v>2.572795001450657</v>
      </c>
      <c r="K21" s="12"/>
      <c r="L21" s="18" t="s">
        <v>61</v>
      </c>
      <c r="M21" s="54">
        <v>12813.91</v>
      </c>
      <c r="N21" s="133">
        <f t="shared" si="1"/>
        <v>12.262114832535884</v>
      </c>
      <c r="O21" s="4" t="s">
        <v>61</v>
      </c>
      <c r="P21" s="57">
        <v>12813.91</v>
      </c>
      <c r="Q21" s="2" t="s">
        <v>49</v>
      </c>
      <c r="R21" s="53">
        <v>1712</v>
      </c>
      <c r="S21" s="2" t="s">
        <v>62</v>
      </c>
      <c r="T21" s="53">
        <v>11101.91</v>
      </c>
      <c r="U21" s="2" t="s">
        <v>29</v>
      </c>
      <c r="V21" s="53">
        <v>0</v>
      </c>
      <c r="W21" s="2" t="s">
        <v>29</v>
      </c>
      <c r="X21" s="53">
        <v>0</v>
      </c>
      <c r="Y21" s="2" t="s">
        <v>29</v>
      </c>
      <c r="Z21" s="53">
        <v>0</v>
      </c>
      <c r="AA21" s="2" t="s">
        <v>29</v>
      </c>
      <c r="AB21" s="53">
        <v>0</v>
      </c>
      <c r="AC21" s="2" t="s">
        <v>29</v>
      </c>
      <c r="AD21" s="53">
        <v>0</v>
      </c>
      <c r="AE21" s="2" t="s">
        <v>63</v>
      </c>
      <c r="AF21" s="53">
        <v>12015.62</v>
      </c>
      <c r="AG21" s="10">
        <f>(AF21/AE21)*100</f>
        <v>1.3962234771898023</v>
      </c>
      <c r="AH21" s="11" t="s">
        <v>63</v>
      </c>
      <c r="AI21" s="54">
        <v>12015.62</v>
      </c>
      <c r="AJ21" s="14" t="s">
        <v>29</v>
      </c>
      <c r="AK21" s="113">
        <v>0</v>
      </c>
      <c r="AL21" s="115" t="s">
        <v>29</v>
      </c>
      <c r="AM21" s="55">
        <v>0</v>
      </c>
    </row>
    <row r="22" spans="2:39" ht="13.5" customHeight="1">
      <c r="B22" s="3"/>
      <c r="C22" s="9"/>
      <c r="D22" s="1" t="s">
        <v>64</v>
      </c>
      <c r="E22" s="1"/>
      <c r="F22" s="163" t="s">
        <v>65</v>
      </c>
      <c r="G22" s="164"/>
      <c r="H22" s="14" t="s">
        <v>66</v>
      </c>
      <c r="I22" s="38">
        <v>0</v>
      </c>
      <c r="J22" s="10">
        <f t="shared" si="0"/>
        <v>0</v>
      </c>
      <c r="K22" s="12"/>
      <c r="L22" s="18" t="s">
        <v>66</v>
      </c>
      <c r="M22" s="54">
        <v>0</v>
      </c>
      <c r="N22" s="133">
        <f t="shared" si="1"/>
        <v>0</v>
      </c>
      <c r="O22" s="4" t="s">
        <v>66</v>
      </c>
      <c r="P22" s="57">
        <v>0</v>
      </c>
      <c r="Q22" s="2" t="s">
        <v>29</v>
      </c>
      <c r="R22" s="53">
        <v>0</v>
      </c>
      <c r="S22" s="2" t="s">
        <v>66</v>
      </c>
      <c r="T22" s="53">
        <v>0</v>
      </c>
      <c r="U22" s="2" t="s">
        <v>29</v>
      </c>
      <c r="V22" s="53">
        <v>0</v>
      </c>
      <c r="W22" s="2" t="s">
        <v>29</v>
      </c>
      <c r="X22" s="53">
        <v>0</v>
      </c>
      <c r="Y22" s="2" t="s">
        <v>29</v>
      </c>
      <c r="Z22" s="53">
        <v>0</v>
      </c>
      <c r="AA22" s="2" t="s">
        <v>29</v>
      </c>
      <c r="AB22" s="53">
        <v>0</v>
      </c>
      <c r="AC22" s="2" t="s">
        <v>29</v>
      </c>
      <c r="AD22" s="53">
        <v>0</v>
      </c>
      <c r="AE22" s="2" t="s">
        <v>29</v>
      </c>
      <c r="AF22" s="53">
        <v>0</v>
      </c>
      <c r="AG22" s="10">
        <v>0</v>
      </c>
      <c r="AH22" s="11" t="s">
        <v>29</v>
      </c>
      <c r="AI22" s="54">
        <v>0</v>
      </c>
      <c r="AJ22" s="14" t="s">
        <v>29</v>
      </c>
      <c r="AK22" s="113">
        <v>0</v>
      </c>
      <c r="AL22" s="115" t="s">
        <v>29</v>
      </c>
      <c r="AM22" s="55">
        <v>0</v>
      </c>
    </row>
    <row r="23" spans="2:39" ht="13.5" customHeight="1">
      <c r="B23" s="3"/>
      <c r="C23" s="9"/>
      <c r="D23" s="1" t="s">
        <v>67</v>
      </c>
      <c r="E23" s="1"/>
      <c r="F23" s="163" t="s">
        <v>43</v>
      </c>
      <c r="G23" s="164"/>
      <c r="H23" s="14" t="s">
        <v>68</v>
      </c>
      <c r="I23" s="38">
        <v>11151.1</v>
      </c>
      <c r="J23" s="10">
        <f t="shared" si="0"/>
        <v>85.7776923076923</v>
      </c>
      <c r="K23" s="12"/>
      <c r="L23" s="18" t="s">
        <v>68</v>
      </c>
      <c r="M23" s="54">
        <v>11151.1</v>
      </c>
      <c r="N23" s="133">
        <f t="shared" si="1"/>
        <v>85.7776923076923</v>
      </c>
      <c r="O23" s="4" t="s">
        <v>68</v>
      </c>
      <c r="P23" s="57">
        <v>11151.1</v>
      </c>
      <c r="Q23" s="2" t="s">
        <v>29</v>
      </c>
      <c r="R23" s="53">
        <v>0</v>
      </c>
      <c r="S23" s="2" t="s">
        <v>68</v>
      </c>
      <c r="T23" s="53">
        <v>11151.1</v>
      </c>
      <c r="U23" s="2" t="s">
        <v>29</v>
      </c>
      <c r="V23" s="53">
        <v>0</v>
      </c>
      <c r="W23" s="2" t="s">
        <v>29</v>
      </c>
      <c r="X23" s="53">
        <v>0</v>
      </c>
      <c r="Y23" s="2" t="s">
        <v>29</v>
      </c>
      <c r="Z23" s="53">
        <v>0</v>
      </c>
      <c r="AA23" s="2" t="s">
        <v>29</v>
      </c>
      <c r="AB23" s="53">
        <v>0</v>
      </c>
      <c r="AC23" s="2" t="s">
        <v>29</v>
      </c>
      <c r="AD23" s="53">
        <v>0</v>
      </c>
      <c r="AE23" s="2" t="s">
        <v>29</v>
      </c>
      <c r="AF23" s="53">
        <v>0</v>
      </c>
      <c r="AG23" s="10">
        <v>0</v>
      </c>
      <c r="AH23" s="11" t="s">
        <v>29</v>
      </c>
      <c r="AI23" s="69">
        <v>0</v>
      </c>
      <c r="AJ23" s="14" t="s">
        <v>29</v>
      </c>
      <c r="AK23" s="113">
        <v>0</v>
      </c>
      <c r="AL23" s="115" t="s">
        <v>29</v>
      </c>
      <c r="AM23" s="71">
        <v>0</v>
      </c>
    </row>
    <row r="24" spans="2:39" ht="13.5" customHeight="1">
      <c r="B24" s="3" t="s">
        <v>69</v>
      </c>
      <c r="C24" s="9"/>
      <c r="D24" s="1"/>
      <c r="E24" s="1"/>
      <c r="F24" s="163" t="s">
        <v>70</v>
      </c>
      <c r="G24" s="164"/>
      <c r="H24" s="14" t="s">
        <v>71</v>
      </c>
      <c r="I24" s="38">
        <f>SUM(I25:I26)</f>
        <v>10751.380000000001</v>
      </c>
      <c r="J24" s="10">
        <f t="shared" si="0"/>
        <v>33.598062500000005</v>
      </c>
      <c r="K24" s="12"/>
      <c r="L24" s="18" t="s">
        <v>71</v>
      </c>
      <c r="M24" s="117">
        <f>SUM(M25:M26)</f>
        <v>10751.380000000001</v>
      </c>
      <c r="N24" s="133">
        <f t="shared" si="1"/>
        <v>33.598062500000005</v>
      </c>
      <c r="O24" s="4" t="s">
        <v>71</v>
      </c>
      <c r="P24" s="38">
        <f>SUM(P25:P26)</f>
        <v>10751.380000000001</v>
      </c>
      <c r="Q24" s="2" t="s">
        <v>29</v>
      </c>
      <c r="R24" s="38">
        <f>SUM(R25:R26)</f>
        <v>0</v>
      </c>
      <c r="S24" s="2" t="s">
        <v>71</v>
      </c>
      <c r="T24" s="38">
        <f>SUM(T25:T26)</f>
        <v>10751.380000000001</v>
      </c>
      <c r="U24" s="2" t="s">
        <v>29</v>
      </c>
      <c r="V24" s="38">
        <f>SUM(V25:V26)</f>
        <v>0</v>
      </c>
      <c r="W24" s="2" t="s">
        <v>29</v>
      </c>
      <c r="X24" s="38">
        <f>SUM(X25:X26)</f>
        <v>0</v>
      </c>
      <c r="Y24" s="2" t="s">
        <v>29</v>
      </c>
      <c r="Z24" s="38">
        <f>SUM(Z25:Z26)</f>
        <v>0</v>
      </c>
      <c r="AA24" s="2" t="s">
        <v>29</v>
      </c>
      <c r="AB24" s="38">
        <f>SUM(AB25:AB26)</f>
        <v>0</v>
      </c>
      <c r="AC24" s="2" t="s">
        <v>29</v>
      </c>
      <c r="AD24" s="38">
        <f>SUM(AD25:AD26)</f>
        <v>0</v>
      </c>
      <c r="AE24" s="2" t="s">
        <v>29</v>
      </c>
      <c r="AF24" s="38">
        <f>SUM(AF25:AF26)</f>
        <v>0</v>
      </c>
      <c r="AG24" s="10">
        <v>0</v>
      </c>
      <c r="AH24" s="11" t="s">
        <v>29</v>
      </c>
      <c r="AI24" s="70">
        <f>SUM(AI25:AI26)</f>
        <v>0</v>
      </c>
      <c r="AJ24" s="14" t="s">
        <v>29</v>
      </c>
      <c r="AK24" s="117">
        <f>SUM(AK25:AK26)</f>
        <v>0</v>
      </c>
      <c r="AL24" s="115" t="s">
        <v>29</v>
      </c>
      <c r="AM24" s="70">
        <f>SUM(AM25:AM26)</f>
        <v>0</v>
      </c>
    </row>
    <row r="25" spans="2:39" ht="17.25" customHeight="1">
      <c r="B25" s="3"/>
      <c r="C25" s="9"/>
      <c r="D25" s="1" t="s">
        <v>72</v>
      </c>
      <c r="E25" s="1"/>
      <c r="F25" s="163" t="s">
        <v>73</v>
      </c>
      <c r="G25" s="164"/>
      <c r="H25" s="14" t="s">
        <v>74</v>
      </c>
      <c r="I25" s="38">
        <v>4229.88</v>
      </c>
      <c r="J25" s="10">
        <f t="shared" si="0"/>
        <v>23.499333333333333</v>
      </c>
      <c r="K25" s="12"/>
      <c r="L25" s="18" t="s">
        <v>74</v>
      </c>
      <c r="M25" s="54">
        <v>4229.88</v>
      </c>
      <c r="N25" s="133">
        <f t="shared" si="1"/>
        <v>23.499333333333333</v>
      </c>
      <c r="O25" s="4" t="s">
        <v>74</v>
      </c>
      <c r="P25" s="57">
        <v>4229.88</v>
      </c>
      <c r="Q25" s="2" t="s">
        <v>29</v>
      </c>
      <c r="R25" s="53">
        <v>0</v>
      </c>
      <c r="S25" s="2" t="s">
        <v>74</v>
      </c>
      <c r="T25" s="53">
        <v>4229.88</v>
      </c>
      <c r="U25" s="2" t="s">
        <v>29</v>
      </c>
      <c r="V25" s="53">
        <v>0</v>
      </c>
      <c r="W25" s="2" t="s">
        <v>29</v>
      </c>
      <c r="X25" s="53">
        <v>0</v>
      </c>
      <c r="Y25" s="2" t="s">
        <v>29</v>
      </c>
      <c r="Z25" s="53">
        <v>0</v>
      </c>
      <c r="AA25" s="2" t="s">
        <v>29</v>
      </c>
      <c r="AB25" s="53">
        <v>0</v>
      </c>
      <c r="AC25" s="2" t="s">
        <v>29</v>
      </c>
      <c r="AD25" s="53">
        <v>0</v>
      </c>
      <c r="AE25" s="2" t="s">
        <v>29</v>
      </c>
      <c r="AF25" s="53">
        <v>0</v>
      </c>
      <c r="AG25" s="10">
        <v>0</v>
      </c>
      <c r="AH25" s="11" t="s">
        <v>29</v>
      </c>
      <c r="AI25" s="60">
        <v>0</v>
      </c>
      <c r="AJ25" s="14" t="s">
        <v>29</v>
      </c>
      <c r="AK25" s="113">
        <v>0</v>
      </c>
      <c r="AL25" s="115" t="s">
        <v>29</v>
      </c>
      <c r="AM25" s="72">
        <v>0</v>
      </c>
    </row>
    <row r="26" spans="2:39" ht="13.5" customHeight="1">
      <c r="B26" s="3"/>
      <c r="C26" s="9"/>
      <c r="D26" s="1" t="s">
        <v>75</v>
      </c>
      <c r="E26" s="1"/>
      <c r="F26" s="163" t="s">
        <v>43</v>
      </c>
      <c r="G26" s="164"/>
      <c r="H26" s="14" t="s">
        <v>76</v>
      </c>
      <c r="I26" s="38">
        <v>6521.5</v>
      </c>
      <c r="J26" s="10">
        <f t="shared" si="0"/>
        <v>46.582142857142856</v>
      </c>
      <c r="K26" s="12"/>
      <c r="L26" s="18" t="s">
        <v>76</v>
      </c>
      <c r="M26" s="54">
        <v>6521.5</v>
      </c>
      <c r="N26" s="133">
        <f t="shared" si="1"/>
        <v>46.582142857142856</v>
      </c>
      <c r="O26" s="4" t="s">
        <v>76</v>
      </c>
      <c r="P26" s="57">
        <v>6521.5</v>
      </c>
      <c r="Q26" s="2" t="s">
        <v>29</v>
      </c>
      <c r="R26" s="53">
        <v>0</v>
      </c>
      <c r="S26" s="2" t="s">
        <v>76</v>
      </c>
      <c r="T26" s="53">
        <v>6521.5</v>
      </c>
      <c r="U26" s="2" t="s">
        <v>29</v>
      </c>
      <c r="V26" s="53">
        <v>0</v>
      </c>
      <c r="W26" s="2" t="s">
        <v>29</v>
      </c>
      <c r="X26" s="53">
        <v>0</v>
      </c>
      <c r="Y26" s="2" t="s">
        <v>29</v>
      </c>
      <c r="Z26" s="53">
        <v>0</v>
      </c>
      <c r="AA26" s="2" t="s">
        <v>29</v>
      </c>
      <c r="AB26" s="53">
        <v>0</v>
      </c>
      <c r="AC26" s="2" t="s">
        <v>29</v>
      </c>
      <c r="AD26" s="53">
        <v>0</v>
      </c>
      <c r="AE26" s="2" t="s">
        <v>29</v>
      </c>
      <c r="AF26" s="53">
        <v>0</v>
      </c>
      <c r="AG26" s="10">
        <v>0</v>
      </c>
      <c r="AH26" s="11" t="s">
        <v>29</v>
      </c>
      <c r="AI26" s="69">
        <v>0</v>
      </c>
      <c r="AJ26" s="14" t="s">
        <v>29</v>
      </c>
      <c r="AK26" s="113">
        <v>0</v>
      </c>
      <c r="AL26" s="115" t="s">
        <v>29</v>
      </c>
      <c r="AM26" s="71">
        <v>0</v>
      </c>
    </row>
    <row r="27" spans="2:39" ht="13.5" customHeight="1">
      <c r="B27" s="3" t="s">
        <v>77</v>
      </c>
      <c r="C27" s="9"/>
      <c r="D27" s="1"/>
      <c r="E27" s="1"/>
      <c r="F27" s="163" t="s">
        <v>78</v>
      </c>
      <c r="G27" s="164"/>
      <c r="H27" s="14" t="s">
        <v>79</v>
      </c>
      <c r="I27" s="38">
        <f>SUM(I28:I29)</f>
        <v>6685.14</v>
      </c>
      <c r="J27" s="10">
        <f t="shared" si="0"/>
        <v>5.222765625</v>
      </c>
      <c r="K27" s="12"/>
      <c r="L27" s="18" t="s">
        <v>79</v>
      </c>
      <c r="M27" s="117">
        <f>SUM(M28:M29)</f>
        <v>6685.14</v>
      </c>
      <c r="N27" s="133">
        <f t="shared" si="1"/>
        <v>5.222765625</v>
      </c>
      <c r="O27" s="4" t="s">
        <v>79</v>
      </c>
      <c r="P27" s="38">
        <f>SUM(P28:P29)</f>
        <v>6685.14</v>
      </c>
      <c r="Q27" s="2" t="s">
        <v>80</v>
      </c>
      <c r="R27" s="38">
        <f>SUM(R28:R29)</f>
        <v>0</v>
      </c>
      <c r="S27" s="2" t="s">
        <v>81</v>
      </c>
      <c r="T27" s="38">
        <f>SUM(T28:T29)</f>
        <v>6685.14</v>
      </c>
      <c r="U27" s="2" t="s">
        <v>29</v>
      </c>
      <c r="V27" s="38">
        <f>SUM(V28:V29)</f>
        <v>0</v>
      </c>
      <c r="W27" s="2" t="s">
        <v>29</v>
      </c>
      <c r="X27" s="38">
        <f>SUM(X28:X29)</f>
        <v>0</v>
      </c>
      <c r="Y27" s="2" t="s">
        <v>29</v>
      </c>
      <c r="Z27" s="38">
        <f>SUM(Z28:Z29)</f>
        <v>0</v>
      </c>
      <c r="AA27" s="2" t="s">
        <v>29</v>
      </c>
      <c r="AB27" s="38">
        <f>SUM(AB28:AB29)</f>
        <v>0</v>
      </c>
      <c r="AC27" s="2" t="s">
        <v>29</v>
      </c>
      <c r="AD27" s="38">
        <f>SUM(AD28:AD29)</f>
        <v>0</v>
      </c>
      <c r="AE27" s="2" t="s">
        <v>29</v>
      </c>
      <c r="AF27" s="38">
        <f>SUM(AF28:AF29)</f>
        <v>0</v>
      </c>
      <c r="AG27" s="10">
        <v>0</v>
      </c>
      <c r="AH27" s="11" t="s">
        <v>29</v>
      </c>
      <c r="AI27" s="70">
        <f>SUM(AI28:AI29)</f>
        <v>0</v>
      </c>
      <c r="AJ27" s="14" t="s">
        <v>29</v>
      </c>
      <c r="AK27" s="117">
        <f>SUM(AK28:AK29)</f>
        <v>0</v>
      </c>
      <c r="AL27" s="116" t="s">
        <v>29</v>
      </c>
      <c r="AM27" s="70">
        <f>SUM(AM28:AM29)</f>
        <v>0</v>
      </c>
    </row>
    <row r="28" spans="2:39" ht="18" customHeight="1">
      <c r="B28" s="3"/>
      <c r="C28" s="9"/>
      <c r="D28" s="1" t="s">
        <v>82</v>
      </c>
      <c r="E28" s="1"/>
      <c r="F28" s="163" t="s">
        <v>83</v>
      </c>
      <c r="G28" s="164"/>
      <c r="H28" s="14" t="s">
        <v>84</v>
      </c>
      <c r="I28" s="38">
        <v>0</v>
      </c>
      <c r="J28" s="10">
        <f t="shared" si="0"/>
        <v>0</v>
      </c>
      <c r="K28" s="12"/>
      <c r="L28" s="18" t="s">
        <v>84</v>
      </c>
      <c r="M28" s="54">
        <v>0</v>
      </c>
      <c r="N28" s="133">
        <f t="shared" si="1"/>
        <v>0</v>
      </c>
      <c r="O28" s="4" t="s">
        <v>84</v>
      </c>
      <c r="P28" s="57">
        <v>0</v>
      </c>
      <c r="Q28" s="2" t="s">
        <v>80</v>
      </c>
      <c r="R28" s="53">
        <v>0</v>
      </c>
      <c r="S28" s="2" t="s">
        <v>85</v>
      </c>
      <c r="T28" s="53">
        <v>0</v>
      </c>
      <c r="U28" s="2" t="s">
        <v>29</v>
      </c>
      <c r="V28" s="53">
        <v>0</v>
      </c>
      <c r="W28" s="2" t="s">
        <v>29</v>
      </c>
      <c r="X28" s="53">
        <v>0</v>
      </c>
      <c r="Y28" s="2" t="s">
        <v>29</v>
      </c>
      <c r="Z28" s="53">
        <v>0</v>
      </c>
      <c r="AA28" s="2" t="s">
        <v>29</v>
      </c>
      <c r="AB28" s="53">
        <v>0</v>
      </c>
      <c r="AC28" s="2" t="s">
        <v>29</v>
      </c>
      <c r="AD28" s="53">
        <v>0</v>
      </c>
      <c r="AE28" s="2" t="s">
        <v>29</v>
      </c>
      <c r="AF28" s="53">
        <v>0</v>
      </c>
      <c r="AG28" s="10">
        <v>0</v>
      </c>
      <c r="AH28" s="11" t="s">
        <v>29</v>
      </c>
      <c r="AI28" s="60">
        <v>0</v>
      </c>
      <c r="AJ28" s="14" t="s">
        <v>29</v>
      </c>
      <c r="AK28" s="113">
        <v>0</v>
      </c>
      <c r="AL28" s="118" t="s">
        <v>29</v>
      </c>
      <c r="AM28" s="72">
        <v>0</v>
      </c>
    </row>
    <row r="29" spans="2:39" ht="13.5" customHeight="1">
      <c r="B29" s="3"/>
      <c r="C29" s="9"/>
      <c r="D29" s="1" t="s">
        <v>86</v>
      </c>
      <c r="E29" s="1"/>
      <c r="F29" s="163" t="s">
        <v>43</v>
      </c>
      <c r="G29" s="164"/>
      <c r="H29" s="14" t="s">
        <v>74</v>
      </c>
      <c r="I29" s="38">
        <v>6685.14</v>
      </c>
      <c r="J29" s="10">
        <f t="shared" si="0"/>
        <v>37.13966666666667</v>
      </c>
      <c r="K29" s="12"/>
      <c r="L29" s="18" t="s">
        <v>74</v>
      </c>
      <c r="M29" s="54">
        <v>6685.14</v>
      </c>
      <c r="N29" s="133">
        <f t="shared" si="1"/>
        <v>37.13966666666667</v>
      </c>
      <c r="O29" s="4" t="s">
        <v>74</v>
      </c>
      <c r="P29" s="57">
        <v>6685.14</v>
      </c>
      <c r="Q29" s="2" t="s">
        <v>29</v>
      </c>
      <c r="R29" s="53">
        <v>0</v>
      </c>
      <c r="S29" s="2" t="s">
        <v>74</v>
      </c>
      <c r="T29" s="53">
        <v>6685.14</v>
      </c>
      <c r="U29" s="2" t="s">
        <v>29</v>
      </c>
      <c r="V29" s="53">
        <v>0</v>
      </c>
      <c r="W29" s="2" t="s">
        <v>29</v>
      </c>
      <c r="X29" s="53">
        <v>0</v>
      </c>
      <c r="Y29" s="2" t="s">
        <v>29</v>
      </c>
      <c r="Z29" s="53">
        <v>0</v>
      </c>
      <c r="AA29" s="2" t="s">
        <v>29</v>
      </c>
      <c r="AB29" s="53">
        <v>0</v>
      </c>
      <c r="AC29" s="2" t="s">
        <v>29</v>
      </c>
      <c r="AD29" s="53">
        <v>0</v>
      </c>
      <c r="AE29" s="2" t="s">
        <v>29</v>
      </c>
      <c r="AF29" s="53">
        <v>0</v>
      </c>
      <c r="AG29" s="10">
        <v>0</v>
      </c>
      <c r="AH29" s="11" t="s">
        <v>29</v>
      </c>
      <c r="AI29" s="69">
        <v>0</v>
      </c>
      <c r="AJ29" s="14" t="s">
        <v>29</v>
      </c>
      <c r="AK29" s="113">
        <v>0</v>
      </c>
      <c r="AL29" s="119" t="s">
        <v>29</v>
      </c>
      <c r="AM29" s="55">
        <v>0</v>
      </c>
    </row>
    <row r="30" spans="2:39" ht="13.5" customHeight="1">
      <c r="B30" s="3" t="s">
        <v>87</v>
      </c>
      <c r="C30" s="9"/>
      <c r="D30" s="1"/>
      <c r="E30" s="1"/>
      <c r="F30" s="163" t="s">
        <v>88</v>
      </c>
      <c r="G30" s="164"/>
      <c r="H30" s="14" t="s">
        <v>89</v>
      </c>
      <c r="I30" s="38">
        <f>SUM(I31)</f>
        <v>0</v>
      </c>
      <c r="J30" s="10">
        <f t="shared" si="0"/>
        <v>0</v>
      </c>
      <c r="K30" s="12"/>
      <c r="L30" s="18" t="s">
        <v>29</v>
      </c>
      <c r="M30" s="117">
        <f>SUM(M31)</f>
        <v>0</v>
      </c>
      <c r="N30" s="133">
        <v>0</v>
      </c>
      <c r="O30" s="4" t="s">
        <v>29</v>
      </c>
      <c r="P30" s="38">
        <f>SUM(P31)</f>
        <v>0</v>
      </c>
      <c r="Q30" s="2" t="s">
        <v>29</v>
      </c>
      <c r="R30" s="38">
        <f>SUM(R31)</f>
        <v>0</v>
      </c>
      <c r="S30" s="2" t="s">
        <v>29</v>
      </c>
      <c r="T30" s="38">
        <f>SUM(T31)</f>
        <v>0</v>
      </c>
      <c r="U30" s="2" t="s">
        <v>29</v>
      </c>
      <c r="V30" s="38">
        <f>SUM(V31)</f>
        <v>0</v>
      </c>
      <c r="W30" s="2" t="s">
        <v>29</v>
      </c>
      <c r="X30" s="38">
        <f>SUM(X31)</f>
        <v>0</v>
      </c>
      <c r="Y30" s="2" t="s">
        <v>29</v>
      </c>
      <c r="Z30" s="38">
        <f>SUM(Z31)</f>
        <v>0</v>
      </c>
      <c r="AA30" s="2" t="s">
        <v>29</v>
      </c>
      <c r="AB30" s="38">
        <f>SUM(AB31)</f>
        <v>0</v>
      </c>
      <c r="AC30" s="2" t="s">
        <v>29</v>
      </c>
      <c r="AD30" s="38">
        <f>SUM(AD31)</f>
        <v>0</v>
      </c>
      <c r="AE30" s="2" t="s">
        <v>89</v>
      </c>
      <c r="AF30" s="38">
        <f>SUM(AF31)</f>
        <v>0</v>
      </c>
      <c r="AG30" s="10">
        <f>(AF30/AE30)*100</f>
        <v>0</v>
      </c>
      <c r="AH30" s="11" t="s">
        <v>89</v>
      </c>
      <c r="AI30" s="70">
        <f>SUM(AI31)</f>
        <v>0</v>
      </c>
      <c r="AJ30" s="14" t="s">
        <v>89</v>
      </c>
      <c r="AK30" s="117">
        <f>SUM(AK31)</f>
        <v>0</v>
      </c>
      <c r="AL30" s="73" t="s">
        <v>29</v>
      </c>
      <c r="AM30" s="38">
        <f>SUM(AM31)</f>
        <v>0</v>
      </c>
    </row>
    <row r="31" spans="2:39" ht="13.5" customHeight="1">
      <c r="B31" s="3"/>
      <c r="C31" s="9"/>
      <c r="D31" s="1" t="s">
        <v>90</v>
      </c>
      <c r="E31" s="1"/>
      <c r="F31" s="163" t="s">
        <v>43</v>
      </c>
      <c r="G31" s="164"/>
      <c r="H31" s="14" t="s">
        <v>89</v>
      </c>
      <c r="I31" s="38">
        <v>0</v>
      </c>
      <c r="J31" s="10">
        <f t="shared" si="0"/>
        <v>0</v>
      </c>
      <c r="K31" s="12"/>
      <c r="L31" s="18" t="s">
        <v>29</v>
      </c>
      <c r="M31" s="54">
        <v>0</v>
      </c>
      <c r="N31" s="133">
        <v>0</v>
      </c>
      <c r="O31" s="4" t="s">
        <v>29</v>
      </c>
      <c r="P31" s="57">
        <v>0</v>
      </c>
      <c r="Q31" s="2" t="s">
        <v>29</v>
      </c>
      <c r="R31" s="53">
        <v>0</v>
      </c>
      <c r="S31" s="2" t="s">
        <v>29</v>
      </c>
      <c r="T31" s="53">
        <v>0</v>
      </c>
      <c r="U31" s="2" t="s">
        <v>29</v>
      </c>
      <c r="V31" s="53">
        <v>0</v>
      </c>
      <c r="W31" s="2" t="s">
        <v>29</v>
      </c>
      <c r="X31" s="53">
        <v>0</v>
      </c>
      <c r="Y31" s="2" t="s">
        <v>29</v>
      </c>
      <c r="Z31" s="53">
        <v>0</v>
      </c>
      <c r="AA31" s="2" t="s">
        <v>29</v>
      </c>
      <c r="AB31" s="53">
        <v>0</v>
      </c>
      <c r="AC31" s="2" t="s">
        <v>29</v>
      </c>
      <c r="AD31" s="53">
        <v>0</v>
      </c>
      <c r="AE31" s="2" t="s">
        <v>89</v>
      </c>
      <c r="AF31" s="53">
        <v>0</v>
      </c>
      <c r="AG31" s="10">
        <f>(AF31/AE31)*100</f>
        <v>0</v>
      </c>
      <c r="AH31" s="11" t="s">
        <v>89</v>
      </c>
      <c r="AI31" s="81">
        <v>0</v>
      </c>
      <c r="AJ31" s="14" t="s">
        <v>89</v>
      </c>
      <c r="AK31" s="113">
        <v>0</v>
      </c>
      <c r="AL31" s="118" t="s">
        <v>29</v>
      </c>
      <c r="AM31" s="71">
        <v>0</v>
      </c>
    </row>
    <row r="32" spans="2:39" ht="13.5" customHeight="1">
      <c r="B32" s="3" t="s">
        <v>91</v>
      </c>
      <c r="C32" s="9"/>
      <c r="D32" s="1"/>
      <c r="E32" s="1"/>
      <c r="F32" s="163" t="s">
        <v>92</v>
      </c>
      <c r="G32" s="164"/>
      <c r="H32" s="14" t="s">
        <v>93</v>
      </c>
      <c r="I32" s="38">
        <f>SUM(I33:I39)</f>
        <v>1181943.64</v>
      </c>
      <c r="J32" s="10">
        <f t="shared" si="0"/>
        <v>49.21635826553616</v>
      </c>
      <c r="K32" s="12"/>
      <c r="L32" s="18" t="s">
        <v>94</v>
      </c>
      <c r="M32" s="117">
        <f>SUM(M33:M39)</f>
        <v>1181943.64</v>
      </c>
      <c r="N32" s="133">
        <f t="shared" si="1"/>
        <v>49.838949267265036</v>
      </c>
      <c r="O32" s="4" t="s">
        <v>95</v>
      </c>
      <c r="P32" s="38">
        <f>SUM(P33:P39)</f>
        <v>1137404.62</v>
      </c>
      <c r="Q32" s="2" t="s">
        <v>96</v>
      </c>
      <c r="R32" s="38">
        <f>SUM(R33:R39)</f>
        <v>846320.9299999999</v>
      </c>
      <c r="S32" s="2" t="s">
        <v>97</v>
      </c>
      <c r="T32" s="38">
        <f>SUM(T33:T39)</f>
        <v>291083.69</v>
      </c>
      <c r="U32" s="2" t="s">
        <v>29</v>
      </c>
      <c r="V32" s="38">
        <f>SUM(V33:V39)</f>
        <v>0</v>
      </c>
      <c r="W32" s="2" t="s">
        <v>98</v>
      </c>
      <c r="X32" s="38">
        <f>SUM(X33:X39)</f>
        <v>44539.02</v>
      </c>
      <c r="Y32" s="2" t="s">
        <v>29</v>
      </c>
      <c r="Z32" s="38">
        <f>SUM(Z33:Z39)</f>
        <v>0</v>
      </c>
      <c r="AA32" s="2" t="s">
        <v>29</v>
      </c>
      <c r="AB32" s="38">
        <f>SUM(AB33:AB39)</f>
        <v>0</v>
      </c>
      <c r="AC32" s="2" t="s">
        <v>29</v>
      </c>
      <c r="AD32" s="38">
        <f>SUM(AD33:AD39)</f>
        <v>0</v>
      </c>
      <c r="AE32" s="2" t="s">
        <v>99</v>
      </c>
      <c r="AF32" s="38">
        <f>SUM(AF33:AF39)</f>
        <v>0</v>
      </c>
      <c r="AG32" s="10">
        <f>(AF32/AE32)*100</f>
        <v>0</v>
      </c>
      <c r="AH32" s="11" t="s">
        <v>99</v>
      </c>
      <c r="AI32" s="70">
        <f>SUM(AI33:AI39)</f>
        <v>0</v>
      </c>
      <c r="AJ32" s="14" t="s">
        <v>29</v>
      </c>
      <c r="AK32" s="117">
        <f>SUM(AK33:AK39)</f>
        <v>0</v>
      </c>
      <c r="AL32" s="115" t="s">
        <v>29</v>
      </c>
      <c r="AM32" s="70">
        <f>SUM(AM33:AM39)</f>
        <v>0</v>
      </c>
    </row>
    <row r="33" spans="2:39" ht="13.5" customHeight="1">
      <c r="B33" s="3"/>
      <c r="C33" s="9"/>
      <c r="D33" s="1" t="s">
        <v>100</v>
      </c>
      <c r="E33" s="1"/>
      <c r="F33" s="163" t="s">
        <v>101</v>
      </c>
      <c r="G33" s="164"/>
      <c r="H33" s="14" t="s">
        <v>102</v>
      </c>
      <c r="I33" s="38">
        <v>59253.58</v>
      </c>
      <c r="J33" s="10">
        <f t="shared" si="0"/>
        <v>57.39401394808215</v>
      </c>
      <c r="K33" s="12"/>
      <c r="L33" s="18" t="s">
        <v>102</v>
      </c>
      <c r="M33" s="54">
        <v>59253.58</v>
      </c>
      <c r="N33" s="133">
        <f t="shared" si="1"/>
        <v>57.39401394808215</v>
      </c>
      <c r="O33" s="4" t="s">
        <v>102</v>
      </c>
      <c r="P33" s="57">
        <v>59253.58</v>
      </c>
      <c r="Q33" s="2" t="s">
        <v>103</v>
      </c>
      <c r="R33" s="53">
        <v>46437</v>
      </c>
      <c r="S33" s="2" t="s">
        <v>104</v>
      </c>
      <c r="T33" s="53">
        <v>12816.58</v>
      </c>
      <c r="U33" s="2" t="s">
        <v>29</v>
      </c>
      <c r="V33" s="53">
        <v>0</v>
      </c>
      <c r="W33" s="2" t="s">
        <v>29</v>
      </c>
      <c r="X33" s="53">
        <v>0</v>
      </c>
      <c r="Y33" s="2" t="s">
        <v>29</v>
      </c>
      <c r="Z33" s="53">
        <v>0</v>
      </c>
      <c r="AA33" s="2" t="s">
        <v>29</v>
      </c>
      <c r="AB33" s="53">
        <v>0</v>
      </c>
      <c r="AC33" s="2" t="s">
        <v>29</v>
      </c>
      <c r="AD33" s="53">
        <v>0</v>
      </c>
      <c r="AE33" s="2" t="s">
        <v>29</v>
      </c>
      <c r="AF33" s="53">
        <v>0</v>
      </c>
      <c r="AG33" s="10">
        <v>0</v>
      </c>
      <c r="AH33" s="11" t="s">
        <v>29</v>
      </c>
      <c r="AI33" s="60">
        <v>0</v>
      </c>
      <c r="AJ33" s="14" t="s">
        <v>29</v>
      </c>
      <c r="AK33" s="113">
        <v>0</v>
      </c>
      <c r="AL33" s="115" t="s">
        <v>29</v>
      </c>
      <c r="AM33" s="72">
        <v>0</v>
      </c>
    </row>
    <row r="34" spans="2:39" ht="18" customHeight="1">
      <c r="B34" s="3"/>
      <c r="C34" s="9"/>
      <c r="D34" s="1" t="s">
        <v>105</v>
      </c>
      <c r="E34" s="1"/>
      <c r="F34" s="163" t="s">
        <v>106</v>
      </c>
      <c r="G34" s="164"/>
      <c r="H34" s="14" t="s">
        <v>107</v>
      </c>
      <c r="I34" s="38">
        <v>10.05</v>
      </c>
      <c r="J34" s="10">
        <f t="shared" si="0"/>
        <v>3.35</v>
      </c>
      <c r="K34" s="12"/>
      <c r="L34" s="18" t="s">
        <v>107</v>
      </c>
      <c r="M34" s="54">
        <v>10.05</v>
      </c>
      <c r="N34" s="133">
        <f t="shared" si="1"/>
        <v>3.35</v>
      </c>
      <c r="O34" s="4" t="s">
        <v>107</v>
      </c>
      <c r="P34" s="57">
        <v>10.05</v>
      </c>
      <c r="Q34" s="2" t="s">
        <v>29</v>
      </c>
      <c r="R34" s="53">
        <v>0</v>
      </c>
      <c r="S34" s="2" t="s">
        <v>107</v>
      </c>
      <c r="T34" s="53">
        <v>10.05</v>
      </c>
      <c r="U34" s="2" t="s">
        <v>29</v>
      </c>
      <c r="V34" s="53">
        <v>0</v>
      </c>
      <c r="W34" s="2" t="s">
        <v>29</v>
      </c>
      <c r="X34" s="53">
        <v>0</v>
      </c>
      <c r="Y34" s="2" t="s">
        <v>29</v>
      </c>
      <c r="Z34" s="53">
        <v>0</v>
      </c>
      <c r="AA34" s="2" t="s">
        <v>29</v>
      </c>
      <c r="AB34" s="53">
        <v>0</v>
      </c>
      <c r="AC34" s="2" t="s">
        <v>29</v>
      </c>
      <c r="AD34" s="53">
        <v>0</v>
      </c>
      <c r="AE34" s="2" t="s">
        <v>29</v>
      </c>
      <c r="AF34" s="53">
        <v>0</v>
      </c>
      <c r="AG34" s="10">
        <v>0</v>
      </c>
      <c r="AH34" s="11" t="s">
        <v>29</v>
      </c>
      <c r="AI34" s="54">
        <v>0</v>
      </c>
      <c r="AJ34" s="14" t="s">
        <v>29</v>
      </c>
      <c r="AK34" s="113">
        <v>0</v>
      </c>
      <c r="AL34" s="115" t="s">
        <v>29</v>
      </c>
      <c r="AM34" s="55">
        <v>0</v>
      </c>
    </row>
    <row r="35" spans="2:39" ht="17.25" customHeight="1">
      <c r="B35" s="3"/>
      <c r="C35" s="9"/>
      <c r="D35" s="1" t="s">
        <v>108</v>
      </c>
      <c r="E35" s="1"/>
      <c r="F35" s="163" t="s">
        <v>109</v>
      </c>
      <c r="G35" s="164"/>
      <c r="H35" s="14" t="s">
        <v>110</v>
      </c>
      <c r="I35" s="38">
        <v>38740.2</v>
      </c>
      <c r="J35" s="10">
        <f t="shared" si="0"/>
        <v>43.044666666666664</v>
      </c>
      <c r="K35" s="12"/>
      <c r="L35" s="18" t="s">
        <v>110</v>
      </c>
      <c r="M35" s="54">
        <v>38740.2</v>
      </c>
      <c r="N35" s="133">
        <f t="shared" si="1"/>
        <v>43.044666666666664</v>
      </c>
      <c r="O35" s="4" t="s">
        <v>111</v>
      </c>
      <c r="P35" s="57">
        <v>3169.28</v>
      </c>
      <c r="Q35" s="2" t="s">
        <v>29</v>
      </c>
      <c r="R35" s="53">
        <v>0</v>
      </c>
      <c r="S35" s="2" t="s">
        <v>111</v>
      </c>
      <c r="T35" s="53">
        <v>3169.28</v>
      </c>
      <c r="U35" s="2" t="s">
        <v>29</v>
      </c>
      <c r="V35" s="53">
        <v>0</v>
      </c>
      <c r="W35" s="2" t="s">
        <v>112</v>
      </c>
      <c r="X35" s="53">
        <v>35570.92</v>
      </c>
      <c r="Y35" s="2" t="s">
        <v>29</v>
      </c>
      <c r="Z35" s="53">
        <v>0</v>
      </c>
      <c r="AA35" s="2" t="s">
        <v>29</v>
      </c>
      <c r="AB35" s="53">
        <v>0</v>
      </c>
      <c r="AC35" s="2" t="s">
        <v>29</v>
      </c>
      <c r="AD35" s="53">
        <v>0</v>
      </c>
      <c r="AE35" s="2" t="s">
        <v>29</v>
      </c>
      <c r="AF35" s="53">
        <v>0</v>
      </c>
      <c r="AG35" s="10">
        <v>0</v>
      </c>
      <c r="AH35" s="11" t="s">
        <v>29</v>
      </c>
      <c r="AI35" s="54">
        <v>0</v>
      </c>
      <c r="AJ35" s="14" t="s">
        <v>29</v>
      </c>
      <c r="AK35" s="113">
        <v>0</v>
      </c>
      <c r="AL35" s="115" t="s">
        <v>29</v>
      </c>
      <c r="AM35" s="55">
        <v>0</v>
      </c>
    </row>
    <row r="36" spans="2:39" ht="15.75" customHeight="1">
      <c r="B36" s="3"/>
      <c r="C36" s="9"/>
      <c r="D36" s="1" t="s">
        <v>113</v>
      </c>
      <c r="E36" s="1"/>
      <c r="F36" s="163" t="s">
        <v>114</v>
      </c>
      <c r="G36" s="164"/>
      <c r="H36" s="14" t="s">
        <v>115</v>
      </c>
      <c r="I36" s="38">
        <v>881114.1</v>
      </c>
      <c r="J36" s="10">
        <f t="shared" si="0"/>
        <v>53.28781977623224</v>
      </c>
      <c r="K36" s="12"/>
      <c r="L36" s="18" t="s">
        <v>116</v>
      </c>
      <c r="M36" s="54">
        <v>881114.1</v>
      </c>
      <c r="N36" s="133">
        <f t="shared" si="1"/>
        <v>54.27250384970742</v>
      </c>
      <c r="O36" s="4" t="s">
        <v>117</v>
      </c>
      <c r="P36" s="57">
        <v>880234.2</v>
      </c>
      <c r="Q36" s="2" t="s">
        <v>118</v>
      </c>
      <c r="R36" s="53">
        <v>721869.44</v>
      </c>
      <c r="S36" s="2" t="s">
        <v>119</v>
      </c>
      <c r="T36" s="53">
        <v>158364.76</v>
      </c>
      <c r="U36" s="2" t="s">
        <v>29</v>
      </c>
      <c r="V36" s="53">
        <v>0</v>
      </c>
      <c r="W36" s="2" t="s">
        <v>49</v>
      </c>
      <c r="X36" s="53">
        <v>671.4</v>
      </c>
      <c r="Y36" s="2" t="s">
        <v>29</v>
      </c>
      <c r="Z36" s="53">
        <v>0</v>
      </c>
      <c r="AA36" s="2" t="s">
        <v>29</v>
      </c>
      <c r="AB36" s="53">
        <v>0</v>
      </c>
      <c r="AC36" s="2" t="s">
        <v>29</v>
      </c>
      <c r="AD36" s="53">
        <v>0</v>
      </c>
      <c r="AE36" s="2" t="s">
        <v>99</v>
      </c>
      <c r="AF36" s="53">
        <v>0</v>
      </c>
      <c r="AG36" s="10">
        <f>(AF36/AE36)*100</f>
        <v>0</v>
      </c>
      <c r="AH36" s="11" t="s">
        <v>99</v>
      </c>
      <c r="AI36" s="54">
        <v>0</v>
      </c>
      <c r="AJ36" s="14" t="s">
        <v>29</v>
      </c>
      <c r="AK36" s="113">
        <v>0</v>
      </c>
      <c r="AL36" s="115" t="s">
        <v>29</v>
      </c>
      <c r="AM36" s="55">
        <v>0</v>
      </c>
    </row>
    <row r="37" spans="2:39" ht="13.5" customHeight="1">
      <c r="B37" s="3"/>
      <c r="C37" s="9"/>
      <c r="D37" s="1" t="s">
        <v>120</v>
      </c>
      <c r="E37" s="1"/>
      <c r="F37" s="163" t="s">
        <v>121</v>
      </c>
      <c r="G37" s="164"/>
      <c r="H37" s="14" t="s">
        <v>122</v>
      </c>
      <c r="I37" s="38">
        <v>6222</v>
      </c>
      <c r="J37" s="10">
        <f t="shared" si="0"/>
        <v>60.86276044214027</v>
      </c>
      <c r="K37" s="12"/>
      <c r="L37" s="18" t="s">
        <v>122</v>
      </c>
      <c r="M37" s="54">
        <v>6222</v>
      </c>
      <c r="N37" s="133">
        <f t="shared" si="1"/>
        <v>60.86276044214027</v>
      </c>
      <c r="O37" s="4" t="s">
        <v>123</v>
      </c>
      <c r="P37" s="57">
        <v>1893</v>
      </c>
      <c r="Q37" s="2" t="s">
        <v>124</v>
      </c>
      <c r="R37" s="53">
        <v>1893</v>
      </c>
      <c r="S37" s="2" t="s">
        <v>125</v>
      </c>
      <c r="T37" s="53">
        <v>0</v>
      </c>
      <c r="U37" s="2" t="s">
        <v>29</v>
      </c>
      <c r="V37" s="53">
        <v>0</v>
      </c>
      <c r="W37" s="2" t="s">
        <v>126</v>
      </c>
      <c r="X37" s="53">
        <v>4329</v>
      </c>
      <c r="Y37" s="2" t="s">
        <v>29</v>
      </c>
      <c r="Z37" s="53">
        <v>0</v>
      </c>
      <c r="AA37" s="2" t="s">
        <v>29</v>
      </c>
      <c r="AB37" s="53">
        <v>0</v>
      </c>
      <c r="AC37" s="2" t="s">
        <v>29</v>
      </c>
      <c r="AD37" s="53">
        <v>0</v>
      </c>
      <c r="AE37" s="2" t="s">
        <v>29</v>
      </c>
      <c r="AF37" s="53">
        <v>0</v>
      </c>
      <c r="AG37" s="10">
        <v>0</v>
      </c>
      <c r="AH37" s="11" t="s">
        <v>29</v>
      </c>
      <c r="AI37" s="54">
        <v>0</v>
      </c>
      <c r="AJ37" s="14" t="s">
        <v>29</v>
      </c>
      <c r="AK37" s="113">
        <v>0</v>
      </c>
      <c r="AL37" s="115" t="s">
        <v>29</v>
      </c>
      <c r="AM37" s="55">
        <v>0</v>
      </c>
    </row>
    <row r="38" spans="2:39" ht="13.5" customHeight="1">
      <c r="B38" s="3"/>
      <c r="C38" s="9"/>
      <c r="D38" s="1" t="s">
        <v>127</v>
      </c>
      <c r="E38" s="1"/>
      <c r="F38" s="163" t="s">
        <v>128</v>
      </c>
      <c r="G38" s="164"/>
      <c r="H38" s="16" t="s">
        <v>110</v>
      </c>
      <c r="I38" s="40">
        <v>37609.4</v>
      </c>
      <c r="J38" s="10">
        <f t="shared" si="0"/>
        <v>41.788222222222224</v>
      </c>
      <c r="K38" s="12"/>
      <c r="L38" s="19" t="s">
        <v>110</v>
      </c>
      <c r="M38" s="126">
        <v>37609.4</v>
      </c>
      <c r="N38" s="133">
        <f t="shared" si="1"/>
        <v>41.788222222222224</v>
      </c>
      <c r="O38" s="4" t="s">
        <v>110</v>
      </c>
      <c r="P38" s="57">
        <v>37609.4</v>
      </c>
      <c r="Q38" s="2" t="s">
        <v>80</v>
      </c>
      <c r="R38" s="53">
        <v>3120</v>
      </c>
      <c r="S38" s="2" t="s">
        <v>129</v>
      </c>
      <c r="T38" s="53">
        <v>34489.4</v>
      </c>
      <c r="U38" s="2" t="s">
        <v>29</v>
      </c>
      <c r="V38" s="53">
        <v>0</v>
      </c>
      <c r="W38" s="2" t="s">
        <v>29</v>
      </c>
      <c r="X38" s="53">
        <v>0</v>
      </c>
      <c r="Y38" s="2" t="s">
        <v>29</v>
      </c>
      <c r="Z38" s="53">
        <v>0</v>
      </c>
      <c r="AA38" s="2" t="s">
        <v>29</v>
      </c>
      <c r="AB38" s="53">
        <v>0</v>
      </c>
      <c r="AC38" s="2" t="s">
        <v>29</v>
      </c>
      <c r="AD38" s="53">
        <v>0</v>
      </c>
      <c r="AE38" s="2" t="s">
        <v>29</v>
      </c>
      <c r="AF38" s="53">
        <v>0</v>
      </c>
      <c r="AG38" s="10">
        <v>0</v>
      </c>
      <c r="AH38" s="11" t="s">
        <v>29</v>
      </c>
      <c r="AI38" s="54">
        <v>0</v>
      </c>
      <c r="AJ38" s="16" t="s">
        <v>29</v>
      </c>
      <c r="AK38" s="113">
        <v>0</v>
      </c>
      <c r="AL38" s="115" t="s">
        <v>29</v>
      </c>
      <c r="AM38" s="67">
        <v>0</v>
      </c>
    </row>
    <row r="39" spans="2:39" ht="13.5" customHeight="1">
      <c r="B39" s="23"/>
      <c r="C39" s="24"/>
      <c r="D39" s="25" t="s">
        <v>130</v>
      </c>
      <c r="E39" s="25"/>
      <c r="F39" s="149" t="s">
        <v>43</v>
      </c>
      <c r="G39" s="154"/>
      <c r="H39" s="26" t="s">
        <v>131</v>
      </c>
      <c r="I39" s="41">
        <v>158994.31</v>
      </c>
      <c r="J39" s="47">
        <f>(I39/H39)*100</f>
        <v>35.00049750915218</v>
      </c>
      <c r="K39" s="27"/>
      <c r="L39" s="28" t="s">
        <v>131</v>
      </c>
      <c r="M39" s="41">
        <v>158994.31</v>
      </c>
      <c r="N39" s="133">
        <f t="shared" si="1"/>
        <v>35.00049750915218</v>
      </c>
      <c r="O39" s="28" t="s">
        <v>132</v>
      </c>
      <c r="P39" s="61">
        <v>155235.11</v>
      </c>
      <c r="Q39" s="29" t="s">
        <v>133</v>
      </c>
      <c r="R39" s="61">
        <v>73001.49</v>
      </c>
      <c r="S39" s="29" t="s">
        <v>134</v>
      </c>
      <c r="T39" s="61">
        <v>82233.62</v>
      </c>
      <c r="U39" s="29" t="s">
        <v>29</v>
      </c>
      <c r="V39" s="61">
        <v>0</v>
      </c>
      <c r="W39" s="29" t="s">
        <v>135</v>
      </c>
      <c r="X39" s="61">
        <v>3967.7</v>
      </c>
      <c r="Y39" s="29" t="s">
        <v>29</v>
      </c>
      <c r="Z39" s="61">
        <v>0</v>
      </c>
      <c r="AA39" s="29" t="s">
        <v>29</v>
      </c>
      <c r="AB39" s="61">
        <v>0</v>
      </c>
      <c r="AC39" s="29" t="s">
        <v>29</v>
      </c>
      <c r="AD39" s="61">
        <v>0</v>
      </c>
      <c r="AE39" s="29" t="s">
        <v>29</v>
      </c>
      <c r="AF39" s="61">
        <v>0</v>
      </c>
      <c r="AG39" s="10">
        <v>0</v>
      </c>
      <c r="AH39" s="29" t="s">
        <v>29</v>
      </c>
      <c r="AI39" s="62">
        <v>0</v>
      </c>
      <c r="AJ39" s="26" t="s">
        <v>29</v>
      </c>
      <c r="AK39" s="120">
        <v>0</v>
      </c>
      <c r="AL39" s="64" t="s">
        <v>29</v>
      </c>
      <c r="AM39" s="74">
        <v>0</v>
      </c>
    </row>
    <row r="40" spans="2:39" ht="24" customHeight="1">
      <c r="B40" s="23" t="s">
        <v>136</v>
      </c>
      <c r="C40" s="24"/>
      <c r="D40" s="25"/>
      <c r="E40" s="25"/>
      <c r="F40" s="149" t="s">
        <v>137</v>
      </c>
      <c r="G40" s="154"/>
      <c r="H40" s="26" t="s">
        <v>138</v>
      </c>
      <c r="I40" s="41">
        <f>SUM(I41:I42)</f>
        <v>4181.5599999999995</v>
      </c>
      <c r="J40" s="47">
        <f aca="true" t="shared" si="2" ref="J40:J63">(I40/H40)*100</f>
        <v>65.79952793076316</v>
      </c>
      <c r="K40" s="27"/>
      <c r="L40" s="28" t="s">
        <v>138</v>
      </c>
      <c r="M40" s="41">
        <f>SUM(M41:M42)</f>
        <v>4181.5599999999995</v>
      </c>
      <c r="N40" s="133">
        <f t="shared" si="1"/>
        <v>65.79952793076316</v>
      </c>
      <c r="O40" s="28" t="s">
        <v>139</v>
      </c>
      <c r="P40" s="41">
        <f>SUM(P41:P42)</f>
        <v>1991.56</v>
      </c>
      <c r="Q40" s="29" t="s">
        <v>140</v>
      </c>
      <c r="R40" s="41">
        <f>SUM(R41:R42)</f>
        <v>605.27</v>
      </c>
      <c r="S40" s="29" t="s">
        <v>141</v>
      </c>
      <c r="T40" s="41">
        <f>SUM(T41:T42)</f>
        <v>1386.29</v>
      </c>
      <c r="U40" s="29" t="s">
        <v>29</v>
      </c>
      <c r="V40" s="41">
        <f>SUM(V41:V42)</f>
        <v>0</v>
      </c>
      <c r="W40" s="29" t="s">
        <v>142</v>
      </c>
      <c r="X40" s="41">
        <f>SUM(X41:X42)</f>
        <v>2190</v>
      </c>
      <c r="Y40" s="29" t="s">
        <v>29</v>
      </c>
      <c r="Z40" s="41">
        <f>SUM(Z41:Z42)</f>
        <v>0</v>
      </c>
      <c r="AA40" s="29" t="s">
        <v>29</v>
      </c>
      <c r="AB40" s="41">
        <f>SUM(AB41:AB42)</f>
        <v>0</v>
      </c>
      <c r="AC40" s="29" t="s">
        <v>29</v>
      </c>
      <c r="AD40" s="41">
        <f>SUM(AD41:AD42)</f>
        <v>0</v>
      </c>
      <c r="AE40" s="29" t="s">
        <v>29</v>
      </c>
      <c r="AF40" s="41">
        <f>SUM(AF41:AF42)</f>
        <v>0</v>
      </c>
      <c r="AG40" s="10">
        <v>0</v>
      </c>
      <c r="AH40" s="29" t="s">
        <v>29</v>
      </c>
      <c r="AI40" s="41">
        <f>SUM(AI41:AI42)</f>
        <v>0</v>
      </c>
      <c r="AJ40" s="26" t="s">
        <v>29</v>
      </c>
      <c r="AK40" s="41">
        <f>SUM(AK41:AK42)</f>
        <v>0</v>
      </c>
      <c r="AL40" s="75" t="s">
        <v>29</v>
      </c>
      <c r="AM40" s="76">
        <f>SUM(AM41:AM42)</f>
        <v>0</v>
      </c>
    </row>
    <row r="41" spans="2:39" ht="17.25" customHeight="1">
      <c r="B41" s="23"/>
      <c r="C41" s="24"/>
      <c r="D41" s="25" t="s">
        <v>143</v>
      </c>
      <c r="E41" s="25"/>
      <c r="F41" s="149" t="s">
        <v>144</v>
      </c>
      <c r="G41" s="154"/>
      <c r="H41" s="26" t="s">
        <v>145</v>
      </c>
      <c r="I41" s="41">
        <v>540</v>
      </c>
      <c r="J41" s="47">
        <f t="shared" si="2"/>
        <v>50.27932960893855</v>
      </c>
      <c r="K41" s="27"/>
      <c r="L41" s="28" t="s">
        <v>145</v>
      </c>
      <c r="M41" s="41">
        <v>540</v>
      </c>
      <c r="N41" s="133">
        <f t="shared" si="1"/>
        <v>50.27932960893855</v>
      </c>
      <c r="O41" s="28" t="s">
        <v>145</v>
      </c>
      <c r="P41" s="61">
        <v>540</v>
      </c>
      <c r="Q41" s="29" t="s">
        <v>29</v>
      </c>
      <c r="R41" s="61">
        <v>0</v>
      </c>
      <c r="S41" s="29" t="s">
        <v>145</v>
      </c>
      <c r="T41" s="61">
        <v>540</v>
      </c>
      <c r="U41" s="29" t="s">
        <v>29</v>
      </c>
      <c r="V41" s="61">
        <v>0</v>
      </c>
      <c r="W41" s="29" t="s">
        <v>29</v>
      </c>
      <c r="X41" s="61">
        <v>0</v>
      </c>
      <c r="Y41" s="29" t="s">
        <v>29</v>
      </c>
      <c r="Z41" s="61">
        <v>0</v>
      </c>
      <c r="AA41" s="29" t="s">
        <v>29</v>
      </c>
      <c r="AB41" s="61">
        <v>0</v>
      </c>
      <c r="AC41" s="29" t="s">
        <v>29</v>
      </c>
      <c r="AD41" s="61">
        <v>0</v>
      </c>
      <c r="AE41" s="29" t="s">
        <v>29</v>
      </c>
      <c r="AF41" s="61">
        <v>0</v>
      </c>
      <c r="AG41" s="10">
        <v>0</v>
      </c>
      <c r="AH41" s="29" t="s">
        <v>29</v>
      </c>
      <c r="AI41" s="61">
        <v>0</v>
      </c>
      <c r="AJ41" s="26" t="s">
        <v>29</v>
      </c>
      <c r="AK41" s="68">
        <v>0</v>
      </c>
      <c r="AL41" s="63" t="s">
        <v>29</v>
      </c>
      <c r="AM41" s="75">
        <v>0</v>
      </c>
    </row>
    <row r="42" spans="2:39" ht="40.5" customHeight="1">
      <c r="B42" s="23"/>
      <c r="C42" s="24"/>
      <c r="D42" s="25" t="s">
        <v>146</v>
      </c>
      <c r="E42" s="25"/>
      <c r="F42" s="149" t="s">
        <v>147</v>
      </c>
      <c r="G42" s="154"/>
      <c r="H42" s="26" t="s">
        <v>148</v>
      </c>
      <c r="I42" s="42">
        <v>3641.56</v>
      </c>
      <c r="J42" s="47">
        <f t="shared" si="2"/>
        <v>68.95587956826358</v>
      </c>
      <c r="K42" s="27"/>
      <c r="L42" s="28" t="s">
        <v>148</v>
      </c>
      <c r="M42" s="41">
        <v>3641.56</v>
      </c>
      <c r="N42" s="133">
        <f t="shared" si="1"/>
        <v>68.95587956826358</v>
      </c>
      <c r="O42" s="28" t="s">
        <v>149</v>
      </c>
      <c r="P42" s="61">
        <v>1451.56</v>
      </c>
      <c r="Q42" s="29" t="s">
        <v>140</v>
      </c>
      <c r="R42" s="61">
        <v>605.27</v>
      </c>
      <c r="S42" s="29" t="s">
        <v>150</v>
      </c>
      <c r="T42" s="61">
        <v>846.29</v>
      </c>
      <c r="U42" s="29" t="s">
        <v>29</v>
      </c>
      <c r="V42" s="61">
        <v>0</v>
      </c>
      <c r="W42" s="29" t="s">
        <v>142</v>
      </c>
      <c r="X42" s="61">
        <v>2190</v>
      </c>
      <c r="Y42" s="29" t="s">
        <v>29</v>
      </c>
      <c r="Z42" s="61">
        <v>0</v>
      </c>
      <c r="AA42" s="29" t="s">
        <v>29</v>
      </c>
      <c r="AB42" s="61">
        <v>0</v>
      </c>
      <c r="AC42" s="29" t="s">
        <v>29</v>
      </c>
      <c r="AD42" s="61">
        <v>0</v>
      </c>
      <c r="AE42" s="29" t="s">
        <v>29</v>
      </c>
      <c r="AF42" s="61">
        <v>0</v>
      </c>
      <c r="AG42" s="10">
        <v>0</v>
      </c>
      <c r="AH42" s="29" t="s">
        <v>29</v>
      </c>
      <c r="AI42" s="61">
        <v>0</v>
      </c>
      <c r="AJ42" s="26" t="s">
        <v>29</v>
      </c>
      <c r="AK42" s="68">
        <v>0</v>
      </c>
      <c r="AL42" s="63" t="s">
        <v>29</v>
      </c>
      <c r="AM42" s="74">
        <v>0</v>
      </c>
    </row>
    <row r="43" spans="2:39" ht="17.25" customHeight="1">
      <c r="B43" s="23" t="s">
        <v>151</v>
      </c>
      <c r="C43" s="24"/>
      <c r="D43" s="25"/>
      <c r="E43" s="25"/>
      <c r="F43" s="149" t="s">
        <v>152</v>
      </c>
      <c r="G43" s="154"/>
      <c r="H43" s="26" t="s">
        <v>153</v>
      </c>
      <c r="I43" s="41">
        <f>SUM(I44:I47)</f>
        <v>85899.19</v>
      </c>
      <c r="J43" s="47">
        <f t="shared" si="2"/>
        <v>40.347200563644904</v>
      </c>
      <c r="K43" s="27"/>
      <c r="L43" s="28" t="s">
        <v>153</v>
      </c>
      <c r="M43" s="41">
        <f>SUM(M44:M47)</f>
        <v>85899.19</v>
      </c>
      <c r="N43" s="133">
        <f t="shared" si="1"/>
        <v>40.347200563644904</v>
      </c>
      <c r="O43" s="28" t="s">
        <v>154</v>
      </c>
      <c r="P43" s="41">
        <f>SUM(P44:P47)</f>
        <v>9209.19</v>
      </c>
      <c r="Q43" s="29" t="s">
        <v>29</v>
      </c>
      <c r="R43" s="41">
        <f>SUM(R44:R47)</f>
        <v>0</v>
      </c>
      <c r="S43" s="29" t="s">
        <v>154</v>
      </c>
      <c r="T43" s="41">
        <f>SUM(T44:T47)</f>
        <v>9209.19</v>
      </c>
      <c r="U43" s="29" t="s">
        <v>155</v>
      </c>
      <c r="V43" s="41">
        <f>SUM(V44:V47)</f>
        <v>60000</v>
      </c>
      <c r="W43" s="29" t="s">
        <v>99</v>
      </c>
      <c r="X43" s="41">
        <f>SUM(X44:X47)</f>
        <v>16690</v>
      </c>
      <c r="Y43" s="29" t="s">
        <v>29</v>
      </c>
      <c r="Z43" s="41">
        <f>SUM(Z44:Z47)</f>
        <v>0</v>
      </c>
      <c r="AA43" s="29" t="s">
        <v>29</v>
      </c>
      <c r="AB43" s="41">
        <f>SUM(AB44:AB47)</f>
        <v>0</v>
      </c>
      <c r="AC43" s="29" t="s">
        <v>29</v>
      </c>
      <c r="AD43" s="41">
        <f>SUM(AD44:AD47)</f>
        <v>0</v>
      </c>
      <c r="AE43" s="29" t="s">
        <v>29</v>
      </c>
      <c r="AF43" s="41">
        <f>SUM(AF44:AF47)</f>
        <v>0</v>
      </c>
      <c r="AG43" s="10">
        <v>0</v>
      </c>
      <c r="AH43" s="29" t="s">
        <v>29</v>
      </c>
      <c r="AI43" s="41">
        <f>SUM(AI44:AI47)</f>
        <v>0</v>
      </c>
      <c r="AJ43" s="26" t="s">
        <v>29</v>
      </c>
      <c r="AK43" s="41">
        <f>SUM(AK44:AK47)</f>
        <v>0</v>
      </c>
      <c r="AL43" s="63" t="s">
        <v>29</v>
      </c>
      <c r="AM43" s="76">
        <f>SUM(AM44:AM47)</f>
        <v>0</v>
      </c>
    </row>
    <row r="44" spans="2:39" ht="13.5" customHeight="1">
      <c r="B44" s="23"/>
      <c r="C44" s="24"/>
      <c r="D44" s="25" t="s">
        <v>156</v>
      </c>
      <c r="E44" s="25"/>
      <c r="F44" s="149" t="s">
        <v>157</v>
      </c>
      <c r="G44" s="154"/>
      <c r="H44" s="26" t="s">
        <v>158</v>
      </c>
      <c r="I44" s="41">
        <v>6700</v>
      </c>
      <c r="J44" s="47">
        <f t="shared" si="2"/>
        <v>81.70731707317073</v>
      </c>
      <c r="K44" s="27"/>
      <c r="L44" s="28" t="s">
        <v>158</v>
      </c>
      <c r="M44" s="41">
        <v>6700</v>
      </c>
      <c r="N44" s="133">
        <f t="shared" si="1"/>
        <v>81.70731707317073</v>
      </c>
      <c r="O44" s="28" t="s">
        <v>158</v>
      </c>
      <c r="P44" s="61">
        <v>6700</v>
      </c>
      <c r="Q44" s="29" t="s">
        <v>29</v>
      </c>
      <c r="R44" s="61">
        <v>0</v>
      </c>
      <c r="S44" s="29" t="s">
        <v>158</v>
      </c>
      <c r="T44" s="61">
        <v>6700</v>
      </c>
      <c r="U44" s="29" t="s">
        <v>29</v>
      </c>
      <c r="V44" s="61">
        <v>0</v>
      </c>
      <c r="W44" s="29" t="s">
        <v>29</v>
      </c>
      <c r="X44" s="61">
        <v>0</v>
      </c>
      <c r="Y44" s="29" t="s">
        <v>29</v>
      </c>
      <c r="Z44" s="61">
        <v>0</v>
      </c>
      <c r="AA44" s="29" t="s">
        <v>29</v>
      </c>
      <c r="AB44" s="61">
        <v>0</v>
      </c>
      <c r="AC44" s="29" t="s">
        <v>29</v>
      </c>
      <c r="AD44" s="61">
        <v>0</v>
      </c>
      <c r="AE44" s="29" t="s">
        <v>29</v>
      </c>
      <c r="AF44" s="61">
        <v>0</v>
      </c>
      <c r="AG44" s="10">
        <v>0</v>
      </c>
      <c r="AH44" s="29" t="s">
        <v>29</v>
      </c>
      <c r="AI44" s="61">
        <v>0</v>
      </c>
      <c r="AJ44" s="26" t="s">
        <v>29</v>
      </c>
      <c r="AK44" s="68">
        <v>0</v>
      </c>
      <c r="AL44" s="63" t="s">
        <v>29</v>
      </c>
      <c r="AM44" s="75">
        <v>0</v>
      </c>
    </row>
    <row r="45" spans="2:39" ht="13.5" customHeight="1">
      <c r="B45" s="23"/>
      <c r="C45" s="24"/>
      <c r="D45" s="25" t="s">
        <v>159</v>
      </c>
      <c r="E45" s="25"/>
      <c r="F45" s="149" t="s">
        <v>160</v>
      </c>
      <c r="G45" s="154"/>
      <c r="H45" s="26" t="s">
        <v>161</v>
      </c>
      <c r="I45" s="41">
        <v>77890</v>
      </c>
      <c r="J45" s="47">
        <f t="shared" si="2"/>
        <v>50.251612903225805</v>
      </c>
      <c r="K45" s="27"/>
      <c r="L45" s="28" t="s">
        <v>161</v>
      </c>
      <c r="M45" s="41">
        <v>77890</v>
      </c>
      <c r="N45" s="133">
        <f t="shared" si="1"/>
        <v>50.251612903225805</v>
      </c>
      <c r="O45" s="28" t="s">
        <v>162</v>
      </c>
      <c r="P45" s="61">
        <v>1200</v>
      </c>
      <c r="Q45" s="29" t="s">
        <v>29</v>
      </c>
      <c r="R45" s="61">
        <v>0</v>
      </c>
      <c r="S45" s="29" t="s">
        <v>162</v>
      </c>
      <c r="T45" s="61">
        <v>1200</v>
      </c>
      <c r="U45" s="29" t="s">
        <v>155</v>
      </c>
      <c r="V45" s="61">
        <v>60000</v>
      </c>
      <c r="W45" s="29" t="s">
        <v>99</v>
      </c>
      <c r="X45" s="61">
        <v>16690</v>
      </c>
      <c r="Y45" s="29" t="s">
        <v>29</v>
      </c>
      <c r="Z45" s="61">
        <v>0</v>
      </c>
      <c r="AA45" s="29" t="s">
        <v>29</v>
      </c>
      <c r="AB45" s="61">
        <v>0</v>
      </c>
      <c r="AC45" s="29" t="s">
        <v>29</v>
      </c>
      <c r="AD45" s="61">
        <v>0</v>
      </c>
      <c r="AE45" s="29" t="s">
        <v>29</v>
      </c>
      <c r="AF45" s="61">
        <v>0</v>
      </c>
      <c r="AG45" s="10">
        <v>0</v>
      </c>
      <c r="AH45" s="29" t="s">
        <v>29</v>
      </c>
      <c r="AI45" s="61">
        <v>0</v>
      </c>
      <c r="AJ45" s="26" t="s">
        <v>29</v>
      </c>
      <c r="AK45" s="68">
        <v>0</v>
      </c>
      <c r="AL45" s="63" t="s">
        <v>29</v>
      </c>
      <c r="AM45" s="63">
        <v>0</v>
      </c>
    </row>
    <row r="46" spans="2:39" ht="13.5" customHeight="1">
      <c r="B46" s="23"/>
      <c r="C46" s="24"/>
      <c r="D46" s="25" t="s">
        <v>163</v>
      </c>
      <c r="E46" s="25"/>
      <c r="F46" s="149" t="s">
        <v>164</v>
      </c>
      <c r="G46" s="154"/>
      <c r="H46" s="26" t="s">
        <v>36</v>
      </c>
      <c r="I46" s="41">
        <v>723.24</v>
      </c>
      <c r="J46" s="47">
        <f t="shared" si="2"/>
        <v>24.108</v>
      </c>
      <c r="K46" s="27"/>
      <c r="L46" s="28" t="s">
        <v>36</v>
      </c>
      <c r="M46" s="41">
        <v>723.24</v>
      </c>
      <c r="N46" s="133">
        <f t="shared" si="1"/>
        <v>24.108</v>
      </c>
      <c r="O46" s="28" t="s">
        <v>36</v>
      </c>
      <c r="P46" s="61">
        <v>723.24</v>
      </c>
      <c r="Q46" s="29" t="s">
        <v>29</v>
      </c>
      <c r="R46" s="61">
        <v>0</v>
      </c>
      <c r="S46" s="29" t="s">
        <v>36</v>
      </c>
      <c r="T46" s="61">
        <v>723.24</v>
      </c>
      <c r="U46" s="29" t="s">
        <v>29</v>
      </c>
      <c r="V46" s="61">
        <v>0</v>
      </c>
      <c r="W46" s="29" t="s">
        <v>29</v>
      </c>
      <c r="X46" s="61">
        <v>0</v>
      </c>
      <c r="Y46" s="29" t="s">
        <v>29</v>
      </c>
      <c r="Z46" s="61">
        <v>0</v>
      </c>
      <c r="AA46" s="29" t="s">
        <v>29</v>
      </c>
      <c r="AB46" s="61">
        <v>0</v>
      </c>
      <c r="AC46" s="29" t="s">
        <v>29</v>
      </c>
      <c r="AD46" s="61">
        <v>0</v>
      </c>
      <c r="AE46" s="29" t="s">
        <v>29</v>
      </c>
      <c r="AF46" s="61">
        <v>0</v>
      </c>
      <c r="AG46" s="10">
        <v>0</v>
      </c>
      <c r="AH46" s="29" t="s">
        <v>29</v>
      </c>
      <c r="AI46" s="61">
        <v>0</v>
      </c>
      <c r="AJ46" s="26" t="s">
        <v>29</v>
      </c>
      <c r="AK46" s="68">
        <v>0</v>
      </c>
      <c r="AL46" s="63" t="s">
        <v>29</v>
      </c>
      <c r="AM46" s="63">
        <v>0</v>
      </c>
    </row>
    <row r="47" spans="2:39" ht="13.5" customHeight="1">
      <c r="B47" s="23"/>
      <c r="C47" s="24"/>
      <c r="D47" s="25" t="s">
        <v>165</v>
      </c>
      <c r="E47" s="25"/>
      <c r="F47" s="149" t="s">
        <v>166</v>
      </c>
      <c r="G47" s="154"/>
      <c r="H47" s="26" t="s">
        <v>167</v>
      </c>
      <c r="I47" s="41">
        <v>585.95</v>
      </c>
      <c r="J47" s="47">
        <f t="shared" si="2"/>
        <v>1.254710920770878</v>
      </c>
      <c r="K47" s="27"/>
      <c r="L47" s="28" t="s">
        <v>167</v>
      </c>
      <c r="M47" s="41">
        <v>585.95</v>
      </c>
      <c r="N47" s="133">
        <f t="shared" si="1"/>
        <v>1.254710920770878</v>
      </c>
      <c r="O47" s="28" t="s">
        <v>167</v>
      </c>
      <c r="P47" s="61">
        <v>585.95</v>
      </c>
      <c r="Q47" s="29" t="s">
        <v>29</v>
      </c>
      <c r="R47" s="61">
        <v>0</v>
      </c>
      <c r="S47" s="29" t="s">
        <v>167</v>
      </c>
      <c r="T47" s="61">
        <v>585.95</v>
      </c>
      <c r="U47" s="29" t="s">
        <v>29</v>
      </c>
      <c r="V47" s="61">
        <v>0</v>
      </c>
      <c r="W47" s="29" t="s">
        <v>29</v>
      </c>
      <c r="X47" s="61">
        <v>0</v>
      </c>
      <c r="Y47" s="29" t="s">
        <v>29</v>
      </c>
      <c r="Z47" s="61">
        <v>0</v>
      </c>
      <c r="AA47" s="29" t="s">
        <v>29</v>
      </c>
      <c r="AB47" s="61">
        <v>0</v>
      </c>
      <c r="AC47" s="29" t="s">
        <v>29</v>
      </c>
      <c r="AD47" s="61">
        <v>0</v>
      </c>
      <c r="AE47" s="29" t="s">
        <v>29</v>
      </c>
      <c r="AF47" s="61">
        <v>0</v>
      </c>
      <c r="AG47" s="10">
        <v>0</v>
      </c>
      <c r="AH47" s="29" t="s">
        <v>29</v>
      </c>
      <c r="AI47" s="61">
        <v>0</v>
      </c>
      <c r="AJ47" s="26" t="s">
        <v>29</v>
      </c>
      <c r="AK47" s="68">
        <v>0</v>
      </c>
      <c r="AL47" s="63" t="s">
        <v>29</v>
      </c>
      <c r="AM47" s="74">
        <v>0</v>
      </c>
    </row>
    <row r="48" spans="2:39" ht="38.25" customHeight="1">
      <c r="B48" s="23" t="s">
        <v>168</v>
      </c>
      <c r="C48" s="24"/>
      <c r="D48" s="25"/>
      <c r="E48" s="25"/>
      <c r="F48" s="149" t="s">
        <v>169</v>
      </c>
      <c r="G48" s="154"/>
      <c r="H48" s="26" t="s">
        <v>170</v>
      </c>
      <c r="I48" s="41">
        <f>SUM(I49)</f>
        <v>21506</v>
      </c>
      <c r="J48" s="47">
        <f t="shared" si="2"/>
        <v>56.59473684210526</v>
      </c>
      <c r="K48" s="27"/>
      <c r="L48" s="28" t="s">
        <v>170</v>
      </c>
      <c r="M48" s="41">
        <f>SUM(M49)</f>
        <v>21506</v>
      </c>
      <c r="N48" s="133">
        <f t="shared" si="1"/>
        <v>56.59473684210526</v>
      </c>
      <c r="O48" s="28" t="s">
        <v>170</v>
      </c>
      <c r="P48" s="41">
        <f>SUM(P49)</f>
        <v>21506</v>
      </c>
      <c r="Q48" s="29" t="s">
        <v>99</v>
      </c>
      <c r="R48" s="41">
        <f>SUM(R49)</f>
        <v>15407</v>
      </c>
      <c r="S48" s="29" t="s">
        <v>171</v>
      </c>
      <c r="T48" s="41">
        <f>SUM(T49)</f>
        <v>6099</v>
      </c>
      <c r="U48" s="29" t="s">
        <v>29</v>
      </c>
      <c r="V48" s="41">
        <f>SUM(V49)</f>
        <v>0</v>
      </c>
      <c r="W48" s="29" t="s">
        <v>29</v>
      </c>
      <c r="X48" s="41">
        <f>SUM(X49)</f>
        <v>0</v>
      </c>
      <c r="Y48" s="29" t="s">
        <v>29</v>
      </c>
      <c r="Z48" s="41">
        <f>SUM(Z49)</f>
        <v>0</v>
      </c>
      <c r="AA48" s="29" t="s">
        <v>29</v>
      </c>
      <c r="AB48" s="41">
        <f>SUM(AB49)</f>
        <v>0</v>
      </c>
      <c r="AC48" s="29" t="s">
        <v>29</v>
      </c>
      <c r="AD48" s="41">
        <f>SUM(AD49)</f>
        <v>0</v>
      </c>
      <c r="AE48" s="29" t="s">
        <v>29</v>
      </c>
      <c r="AF48" s="41">
        <f>SUM(AF49)</f>
        <v>0</v>
      </c>
      <c r="AG48" s="10">
        <v>0</v>
      </c>
      <c r="AH48" s="29" t="s">
        <v>29</v>
      </c>
      <c r="AI48" s="41">
        <f>SUM(AI49)</f>
        <v>0</v>
      </c>
      <c r="AJ48" s="26" t="s">
        <v>29</v>
      </c>
      <c r="AK48" s="41">
        <f>SUM(AK49)</f>
        <v>0</v>
      </c>
      <c r="AL48" s="63" t="s">
        <v>29</v>
      </c>
      <c r="AM48" s="76">
        <f>SUM(AM49)</f>
        <v>0</v>
      </c>
    </row>
    <row r="49" spans="2:39" ht="30" customHeight="1">
      <c r="B49" s="23"/>
      <c r="C49" s="24"/>
      <c r="D49" s="25" t="s">
        <v>172</v>
      </c>
      <c r="E49" s="25"/>
      <c r="F49" s="149" t="s">
        <v>173</v>
      </c>
      <c r="G49" s="154"/>
      <c r="H49" s="26" t="s">
        <v>170</v>
      </c>
      <c r="I49" s="41">
        <v>21506</v>
      </c>
      <c r="J49" s="47">
        <f t="shared" si="2"/>
        <v>56.59473684210526</v>
      </c>
      <c r="K49" s="27"/>
      <c r="L49" s="28" t="s">
        <v>170</v>
      </c>
      <c r="M49" s="41">
        <v>21506</v>
      </c>
      <c r="N49" s="133">
        <f t="shared" si="1"/>
        <v>56.59473684210526</v>
      </c>
      <c r="O49" s="28" t="s">
        <v>170</v>
      </c>
      <c r="P49" s="61">
        <v>21506</v>
      </c>
      <c r="Q49" s="29" t="s">
        <v>99</v>
      </c>
      <c r="R49" s="61">
        <v>15407</v>
      </c>
      <c r="S49" s="29" t="s">
        <v>171</v>
      </c>
      <c r="T49" s="61">
        <v>6099</v>
      </c>
      <c r="U49" s="29" t="s">
        <v>29</v>
      </c>
      <c r="V49" s="61">
        <v>0</v>
      </c>
      <c r="W49" s="29" t="s">
        <v>29</v>
      </c>
      <c r="X49" s="61">
        <v>0</v>
      </c>
      <c r="Y49" s="29" t="s">
        <v>29</v>
      </c>
      <c r="Z49" s="61">
        <v>0</v>
      </c>
      <c r="AA49" s="29" t="s">
        <v>29</v>
      </c>
      <c r="AB49" s="61">
        <v>0</v>
      </c>
      <c r="AC49" s="29" t="s">
        <v>29</v>
      </c>
      <c r="AD49" s="61">
        <v>0</v>
      </c>
      <c r="AE49" s="29" t="s">
        <v>29</v>
      </c>
      <c r="AF49" s="61">
        <v>0</v>
      </c>
      <c r="AG49" s="10">
        <v>0</v>
      </c>
      <c r="AH49" s="29" t="s">
        <v>29</v>
      </c>
      <c r="AI49" s="61">
        <v>0</v>
      </c>
      <c r="AJ49" s="26" t="s">
        <v>29</v>
      </c>
      <c r="AK49" s="68">
        <v>0</v>
      </c>
      <c r="AL49" s="63" t="s">
        <v>29</v>
      </c>
      <c r="AM49" s="77">
        <v>0</v>
      </c>
    </row>
    <row r="50" spans="2:39" ht="13.5" customHeight="1">
      <c r="B50" s="23" t="s">
        <v>174</v>
      </c>
      <c r="C50" s="24"/>
      <c r="D50" s="25"/>
      <c r="E50" s="25"/>
      <c r="F50" s="149" t="s">
        <v>175</v>
      </c>
      <c r="G50" s="154"/>
      <c r="H50" s="26" t="s">
        <v>176</v>
      </c>
      <c r="I50" s="41">
        <f>SUM(I51)</f>
        <v>145352.05</v>
      </c>
      <c r="J50" s="47">
        <f t="shared" si="2"/>
        <v>36.3380125</v>
      </c>
      <c r="K50" s="27"/>
      <c r="L50" s="28" t="s">
        <v>176</v>
      </c>
      <c r="M50" s="41">
        <f>SUM(M51)</f>
        <v>145352.05</v>
      </c>
      <c r="N50" s="133">
        <f t="shared" si="1"/>
        <v>36.3380125</v>
      </c>
      <c r="O50" s="28" t="s">
        <v>29</v>
      </c>
      <c r="P50" s="41">
        <f>SUM(P51)</f>
        <v>0</v>
      </c>
      <c r="Q50" s="29" t="s">
        <v>29</v>
      </c>
      <c r="R50" s="41">
        <f>SUM(R51)</f>
        <v>0</v>
      </c>
      <c r="S50" s="29" t="s">
        <v>29</v>
      </c>
      <c r="T50" s="41">
        <f>SUM(T51)</f>
        <v>0</v>
      </c>
      <c r="U50" s="29" t="s">
        <v>29</v>
      </c>
      <c r="V50" s="41">
        <f>SUM(V51)</f>
        <v>0</v>
      </c>
      <c r="W50" s="29" t="s">
        <v>29</v>
      </c>
      <c r="X50" s="41">
        <f>SUM(X51)</f>
        <v>0</v>
      </c>
      <c r="Y50" s="29" t="s">
        <v>29</v>
      </c>
      <c r="Z50" s="41">
        <f>SUM(Z51)</f>
        <v>0</v>
      </c>
      <c r="AA50" s="29" t="s">
        <v>29</v>
      </c>
      <c r="AB50" s="41">
        <f>SUM(AB51)</f>
        <v>0</v>
      </c>
      <c r="AC50" s="29" t="s">
        <v>176</v>
      </c>
      <c r="AD50" s="41">
        <f>SUM(AD51)</f>
        <v>145352.05</v>
      </c>
      <c r="AE50" s="29" t="s">
        <v>29</v>
      </c>
      <c r="AF50" s="41">
        <f>SUM(AF51)</f>
        <v>0</v>
      </c>
      <c r="AG50" s="10">
        <v>0</v>
      </c>
      <c r="AH50" s="29" t="s">
        <v>29</v>
      </c>
      <c r="AI50" s="41">
        <f>SUM(AI51)</f>
        <v>0</v>
      </c>
      <c r="AJ50" s="26" t="s">
        <v>29</v>
      </c>
      <c r="AK50" s="41">
        <f>SUM(AK51)</f>
        <v>0</v>
      </c>
      <c r="AL50" s="63" t="s">
        <v>29</v>
      </c>
      <c r="AM50" s="76">
        <f>SUM(AM51)</f>
        <v>0</v>
      </c>
    </row>
    <row r="51" spans="2:39" ht="27" customHeight="1">
      <c r="B51" s="23"/>
      <c r="C51" s="24"/>
      <c r="D51" s="25" t="s">
        <v>177</v>
      </c>
      <c r="E51" s="25"/>
      <c r="F51" s="149" t="s">
        <v>178</v>
      </c>
      <c r="G51" s="154"/>
      <c r="H51" s="26" t="s">
        <v>176</v>
      </c>
      <c r="I51" s="41">
        <v>145352.05</v>
      </c>
      <c r="J51" s="47">
        <f t="shared" si="2"/>
        <v>36.3380125</v>
      </c>
      <c r="K51" s="27"/>
      <c r="L51" s="28" t="s">
        <v>176</v>
      </c>
      <c r="M51" s="41">
        <v>145352.05</v>
      </c>
      <c r="N51" s="133">
        <f t="shared" si="1"/>
        <v>36.3380125</v>
      </c>
      <c r="O51" s="28" t="s">
        <v>29</v>
      </c>
      <c r="P51" s="61">
        <v>0</v>
      </c>
      <c r="Q51" s="29" t="s">
        <v>29</v>
      </c>
      <c r="R51" s="61">
        <v>0</v>
      </c>
      <c r="S51" s="29" t="s">
        <v>29</v>
      </c>
      <c r="T51" s="61">
        <v>0</v>
      </c>
      <c r="U51" s="29" t="s">
        <v>29</v>
      </c>
      <c r="V51" s="61">
        <v>0</v>
      </c>
      <c r="W51" s="29" t="s">
        <v>29</v>
      </c>
      <c r="X51" s="61">
        <v>0</v>
      </c>
      <c r="Y51" s="29" t="s">
        <v>29</v>
      </c>
      <c r="Z51" s="61">
        <v>0</v>
      </c>
      <c r="AA51" s="29" t="s">
        <v>29</v>
      </c>
      <c r="AB51" s="61">
        <v>0</v>
      </c>
      <c r="AC51" s="29" t="s">
        <v>176</v>
      </c>
      <c r="AD51" s="61">
        <v>145352.05</v>
      </c>
      <c r="AE51" s="29" t="s">
        <v>29</v>
      </c>
      <c r="AF51" s="61">
        <v>0</v>
      </c>
      <c r="AG51" s="10">
        <v>0</v>
      </c>
      <c r="AH51" s="29" t="s">
        <v>29</v>
      </c>
      <c r="AI51" s="61">
        <v>0</v>
      </c>
      <c r="AJ51" s="26" t="s">
        <v>29</v>
      </c>
      <c r="AK51" s="68">
        <v>0</v>
      </c>
      <c r="AL51" s="63" t="s">
        <v>29</v>
      </c>
      <c r="AM51" s="77">
        <v>0</v>
      </c>
    </row>
    <row r="52" spans="2:39" ht="13.5" customHeight="1">
      <c r="B52" s="23" t="s">
        <v>179</v>
      </c>
      <c r="C52" s="24"/>
      <c r="D52" s="25"/>
      <c r="E52" s="25"/>
      <c r="F52" s="149" t="s">
        <v>180</v>
      </c>
      <c r="G52" s="154"/>
      <c r="H52" s="26" t="s">
        <v>181</v>
      </c>
      <c r="I52" s="41">
        <f>I53</f>
        <v>0</v>
      </c>
      <c r="J52" s="47">
        <f t="shared" si="2"/>
        <v>0</v>
      </c>
      <c r="K52" s="27"/>
      <c r="L52" s="28" t="s">
        <v>181</v>
      </c>
      <c r="M52" s="41">
        <f>M53</f>
        <v>0</v>
      </c>
      <c r="N52" s="133">
        <f t="shared" si="1"/>
        <v>0</v>
      </c>
      <c r="O52" s="28" t="s">
        <v>181</v>
      </c>
      <c r="P52" s="41">
        <f>P53</f>
        <v>0</v>
      </c>
      <c r="Q52" s="29" t="s">
        <v>29</v>
      </c>
      <c r="R52" s="41">
        <f>R53</f>
        <v>0</v>
      </c>
      <c r="S52" s="29" t="s">
        <v>181</v>
      </c>
      <c r="T52" s="41">
        <f>T53</f>
        <v>0</v>
      </c>
      <c r="U52" s="29" t="s">
        <v>29</v>
      </c>
      <c r="V52" s="41">
        <f>V53</f>
        <v>0</v>
      </c>
      <c r="W52" s="29" t="s">
        <v>29</v>
      </c>
      <c r="X52" s="41">
        <f>X53</f>
        <v>0</v>
      </c>
      <c r="Y52" s="29" t="s">
        <v>29</v>
      </c>
      <c r="Z52" s="41">
        <f>Z53</f>
        <v>0</v>
      </c>
      <c r="AA52" s="29" t="s">
        <v>29</v>
      </c>
      <c r="AB52" s="41">
        <f>AB53</f>
        <v>0</v>
      </c>
      <c r="AC52" s="29" t="s">
        <v>29</v>
      </c>
      <c r="AD52" s="41">
        <f>AD53</f>
        <v>0</v>
      </c>
      <c r="AE52" s="29" t="s">
        <v>29</v>
      </c>
      <c r="AF52" s="41">
        <f>AF53</f>
        <v>0</v>
      </c>
      <c r="AG52" s="10">
        <v>0</v>
      </c>
      <c r="AH52" s="29" t="s">
        <v>29</v>
      </c>
      <c r="AI52" s="41">
        <f>AI53</f>
        <v>0</v>
      </c>
      <c r="AJ52" s="26" t="s">
        <v>29</v>
      </c>
      <c r="AK52" s="41">
        <f>AK53</f>
        <v>0</v>
      </c>
      <c r="AL52" s="63" t="s">
        <v>29</v>
      </c>
      <c r="AM52" s="76">
        <f>AM53</f>
        <v>0</v>
      </c>
    </row>
    <row r="53" spans="2:39" ht="13.5" customHeight="1">
      <c r="B53" s="23"/>
      <c r="C53" s="24"/>
      <c r="D53" s="25" t="s">
        <v>182</v>
      </c>
      <c r="E53" s="25"/>
      <c r="F53" s="149" t="s">
        <v>183</v>
      </c>
      <c r="G53" s="154"/>
      <c r="H53" s="26" t="s">
        <v>181</v>
      </c>
      <c r="I53" s="41">
        <v>0</v>
      </c>
      <c r="J53" s="47">
        <f t="shared" si="2"/>
        <v>0</v>
      </c>
      <c r="K53" s="27"/>
      <c r="L53" s="28" t="s">
        <v>181</v>
      </c>
      <c r="M53" s="41">
        <v>0</v>
      </c>
      <c r="N53" s="133">
        <f t="shared" si="1"/>
        <v>0</v>
      </c>
      <c r="O53" s="28" t="s">
        <v>181</v>
      </c>
      <c r="P53" s="61">
        <v>0</v>
      </c>
      <c r="Q53" s="29" t="s">
        <v>29</v>
      </c>
      <c r="R53" s="61">
        <v>0</v>
      </c>
      <c r="S53" s="29" t="s">
        <v>181</v>
      </c>
      <c r="T53" s="61">
        <v>0</v>
      </c>
      <c r="U53" s="29" t="s">
        <v>29</v>
      </c>
      <c r="V53" s="61">
        <v>0</v>
      </c>
      <c r="W53" s="29" t="s">
        <v>29</v>
      </c>
      <c r="X53" s="61">
        <v>0</v>
      </c>
      <c r="Y53" s="29" t="s">
        <v>29</v>
      </c>
      <c r="Z53" s="61">
        <v>0</v>
      </c>
      <c r="AA53" s="29" t="s">
        <v>29</v>
      </c>
      <c r="AB53" s="61">
        <v>0</v>
      </c>
      <c r="AC53" s="29" t="s">
        <v>29</v>
      </c>
      <c r="AD53" s="61">
        <v>0</v>
      </c>
      <c r="AE53" s="29" t="s">
        <v>29</v>
      </c>
      <c r="AF53" s="61">
        <v>0</v>
      </c>
      <c r="AG53" s="10">
        <v>0</v>
      </c>
      <c r="AH53" s="29" t="s">
        <v>29</v>
      </c>
      <c r="AI53" s="61">
        <v>0</v>
      </c>
      <c r="AJ53" s="26" t="s">
        <v>29</v>
      </c>
      <c r="AK53" s="68">
        <v>0</v>
      </c>
      <c r="AL53" s="63" t="s">
        <v>29</v>
      </c>
      <c r="AM53" s="77">
        <v>0</v>
      </c>
    </row>
    <row r="54" spans="2:39" ht="13.5" customHeight="1">
      <c r="B54" s="23" t="s">
        <v>184</v>
      </c>
      <c r="C54" s="24"/>
      <c r="D54" s="25"/>
      <c r="E54" s="25"/>
      <c r="F54" s="149" t="s">
        <v>185</v>
      </c>
      <c r="G54" s="154"/>
      <c r="H54" s="26" t="s">
        <v>186</v>
      </c>
      <c r="I54" s="41">
        <f>SUM(I55:I62)</f>
        <v>3045895.73</v>
      </c>
      <c r="J54" s="47">
        <f t="shared" si="2"/>
        <v>44.425745206858075</v>
      </c>
      <c r="K54" s="27"/>
      <c r="L54" s="28" t="s">
        <v>187</v>
      </c>
      <c r="M54" s="41">
        <f>SUM(M55:M62)</f>
        <v>3045870.73</v>
      </c>
      <c r="N54" s="133">
        <f t="shared" si="1"/>
        <v>48.613998999907274</v>
      </c>
      <c r="O54" s="28" t="s">
        <v>188</v>
      </c>
      <c r="P54" s="41">
        <f>SUM(P55:P62)</f>
        <v>2939023.9699999997</v>
      </c>
      <c r="Q54" s="29" t="s">
        <v>189</v>
      </c>
      <c r="R54" s="41">
        <f>SUM(R55:R62)</f>
        <v>2413639.55</v>
      </c>
      <c r="S54" s="29" t="s">
        <v>190</v>
      </c>
      <c r="T54" s="41">
        <f>SUM(T55:T62)</f>
        <v>525384.4199999999</v>
      </c>
      <c r="U54" s="29" t="s">
        <v>191</v>
      </c>
      <c r="V54" s="41">
        <f>SUM(V55:V62)</f>
        <v>9617.2</v>
      </c>
      <c r="W54" s="29" t="s">
        <v>192</v>
      </c>
      <c r="X54" s="41">
        <f>SUM(X55:X62)</f>
        <v>97229.56000000001</v>
      </c>
      <c r="Y54" s="29" t="s">
        <v>29</v>
      </c>
      <c r="Z54" s="41">
        <f>SUM(Z55:Z62)</f>
        <v>0</v>
      </c>
      <c r="AA54" s="29" t="s">
        <v>29</v>
      </c>
      <c r="AB54" s="41">
        <f>SUM(AB55:AB62)</f>
        <v>0</v>
      </c>
      <c r="AC54" s="29" t="s">
        <v>29</v>
      </c>
      <c r="AD54" s="41">
        <f>SUM(AD55:AD62)</f>
        <v>0</v>
      </c>
      <c r="AE54" s="29" t="s">
        <v>193</v>
      </c>
      <c r="AF54" s="41">
        <f>SUM(AF55:AF62)</f>
        <v>25</v>
      </c>
      <c r="AG54" s="10">
        <f>(AF54/AE54)*100</f>
        <v>0.004232044703934617</v>
      </c>
      <c r="AH54" s="29" t="s">
        <v>193</v>
      </c>
      <c r="AI54" s="41">
        <f>SUM(AI55:AI62)</f>
        <v>25</v>
      </c>
      <c r="AJ54" s="26" t="s">
        <v>193</v>
      </c>
      <c r="AK54" s="41">
        <f>SUM(AK55:AK62)</f>
        <v>25</v>
      </c>
      <c r="AL54" s="63" t="s">
        <v>29</v>
      </c>
      <c r="AM54" s="76">
        <f>SUM(AM55:AM62)</f>
        <v>0</v>
      </c>
    </row>
    <row r="55" spans="2:39" ht="13.5" customHeight="1">
      <c r="B55" s="23"/>
      <c r="C55" s="24"/>
      <c r="D55" s="25" t="s">
        <v>194</v>
      </c>
      <c r="E55" s="25"/>
      <c r="F55" s="149" t="s">
        <v>195</v>
      </c>
      <c r="G55" s="154"/>
      <c r="H55" s="26" t="s">
        <v>196</v>
      </c>
      <c r="I55" s="41">
        <v>1694766.77</v>
      </c>
      <c r="J55" s="47">
        <f t="shared" si="2"/>
        <v>40.42345342244337</v>
      </c>
      <c r="K55" s="27"/>
      <c r="L55" s="28" t="s">
        <v>197</v>
      </c>
      <c r="M55" s="41">
        <v>1694741.77</v>
      </c>
      <c r="N55" s="133">
        <f t="shared" si="1"/>
        <v>47.052603130617086</v>
      </c>
      <c r="O55" s="28" t="s">
        <v>198</v>
      </c>
      <c r="P55" s="61">
        <v>1634321.59</v>
      </c>
      <c r="Q55" s="29" t="s">
        <v>199</v>
      </c>
      <c r="R55" s="61">
        <v>1416810.61</v>
      </c>
      <c r="S55" s="29" t="s">
        <v>200</v>
      </c>
      <c r="T55" s="61">
        <v>217510.98</v>
      </c>
      <c r="U55" s="29" t="s">
        <v>29</v>
      </c>
      <c r="V55" s="61">
        <v>0</v>
      </c>
      <c r="W55" s="29" t="s">
        <v>201</v>
      </c>
      <c r="X55" s="61">
        <v>60420.18</v>
      </c>
      <c r="Y55" s="29" t="s">
        <v>29</v>
      </c>
      <c r="Z55" s="61">
        <v>0</v>
      </c>
      <c r="AA55" s="29" t="s">
        <v>29</v>
      </c>
      <c r="AB55" s="61">
        <v>0</v>
      </c>
      <c r="AC55" s="29" t="s">
        <v>29</v>
      </c>
      <c r="AD55" s="61">
        <v>0</v>
      </c>
      <c r="AE55" s="29" t="s">
        <v>193</v>
      </c>
      <c r="AF55" s="61">
        <v>25</v>
      </c>
      <c r="AG55" s="10">
        <f>(AF55/AE55)*100</f>
        <v>0.004232044703934617</v>
      </c>
      <c r="AH55" s="29" t="s">
        <v>193</v>
      </c>
      <c r="AI55" s="61">
        <v>25</v>
      </c>
      <c r="AJ55" s="26" t="s">
        <v>193</v>
      </c>
      <c r="AK55" s="68">
        <v>25</v>
      </c>
      <c r="AL55" s="63" t="s">
        <v>29</v>
      </c>
      <c r="AM55" s="75">
        <v>0</v>
      </c>
    </row>
    <row r="56" spans="2:39" ht="17.25" customHeight="1">
      <c r="B56" s="23"/>
      <c r="C56" s="24"/>
      <c r="D56" s="25" t="s">
        <v>202</v>
      </c>
      <c r="E56" s="25"/>
      <c r="F56" s="149" t="s">
        <v>203</v>
      </c>
      <c r="G56" s="154"/>
      <c r="H56" s="26" t="s">
        <v>204</v>
      </c>
      <c r="I56" s="41">
        <v>62892.03</v>
      </c>
      <c r="J56" s="47">
        <f t="shared" si="2"/>
        <v>47.778315468005744</v>
      </c>
      <c r="K56" s="27"/>
      <c r="L56" s="28" t="s">
        <v>204</v>
      </c>
      <c r="M56" s="41">
        <v>62892.03</v>
      </c>
      <c r="N56" s="133">
        <f t="shared" si="1"/>
        <v>47.778315468005744</v>
      </c>
      <c r="O56" s="28" t="s">
        <v>205</v>
      </c>
      <c r="P56" s="61">
        <v>62326.48</v>
      </c>
      <c r="Q56" s="29" t="s">
        <v>206</v>
      </c>
      <c r="R56" s="61">
        <v>46706.93</v>
      </c>
      <c r="S56" s="29" t="s">
        <v>207</v>
      </c>
      <c r="T56" s="61">
        <v>15619.55</v>
      </c>
      <c r="U56" s="29" t="s">
        <v>29</v>
      </c>
      <c r="V56" s="61">
        <v>0</v>
      </c>
      <c r="W56" s="29" t="s">
        <v>208</v>
      </c>
      <c r="X56" s="61">
        <v>565.55</v>
      </c>
      <c r="Y56" s="29" t="s">
        <v>29</v>
      </c>
      <c r="Z56" s="61">
        <v>0</v>
      </c>
      <c r="AA56" s="29" t="s">
        <v>29</v>
      </c>
      <c r="AB56" s="61">
        <v>0</v>
      </c>
      <c r="AC56" s="29" t="s">
        <v>29</v>
      </c>
      <c r="AD56" s="61">
        <v>0</v>
      </c>
      <c r="AE56" s="29" t="s">
        <v>29</v>
      </c>
      <c r="AF56" s="61">
        <v>0</v>
      </c>
      <c r="AG56" s="10">
        <v>0</v>
      </c>
      <c r="AH56" s="29" t="s">
        <v>29</v>
      </c>
      <c r="AI56" s="61">
        <v>0</v>
      </c>
      <c r="AJ56" s="26" t="s">
        <v>29</v>
      </c>
      <c r="AK56" s="68">
        <v>0</v>
      </c>
      <c r="AL56" s="63" t="s">
        <v>29</v>
      </c>
      <c r="AM56" s="63">
        <v>0</v>
      </c>
    </row>
    <row r="57" spans="2:39" ht="13.5" customHeight="1">
      <c r="B57" s="23"/>
      <c r="C57" s="24"/>
      <c r="D57" s="25" t="s">
        <v>209</v>
      </c>
      <c r="E57" s="25"/>
      <c r="F57" s="149" t="s">
        <v>210</v>
      </c>
      <c r="G57" s="154"/>
      <c r="H57" s="26" t="s">
        <v>211</v>
      </c>
      <c r="I57" s="41">
        <v>196329.98</v>
      </c>
      <c r="J57" s="47">
        <f t="shared" si="2"/>
        <v>55.48619254798851</v>
      </c>
      <c r="K57" s="27"/>
      <c r="L57" s="28" t="s">
        <v>211</v>
      </c>
      <c r="M57" s="41">
        <v>196329.98</v>
      </c>
      <c r="N57" s="133">
        <f t="shared" si="1"/>
        <v>55.48619254798851</v>
      </c>
      <c r="O57" s="28" t="s">
        <v>212</v>
      </c>
      <c r="P57" s="61">
        <v>189942.7</v>
      </c>
      <c r="Q57" s="29" t="s">
        <v>213</v>
      </c>
      <c r="R57" s="61">
        <v>154371.18</v>
      </c>
      <c r="S57" s="29" t="s">
        <v>214</v>
      </c>
      <c r="T57" s="61">
        <v>35571.52</v>
      </c>
      <c r="U57" s="29" t="s">
        <v>29</v>
      </c>
      <c r="V57" s="61">
        <v>0</v>
      </c>
      <c r="W57" s="29" t="s">
        <v>215</v>
      </c>
      <c r="X57" s="61">
        <v>6387.28</v>
      </c>
      <c r="Y57" s="29" t="s">
        <v>29</v>
      </c>
      <c r="Z57" s="61">
        <v>0</v>
      </c>
      <c r="AA57" s="29" t="s">
        <v>29</v>
      </c>
      <c r="AB57" s="61">
        <v>0</v>
      </c>
      <c r="AC57" s="29" t="s">
        <v>29</v>
      </c>
      <c r="AD57" s="61">
        <v>0</v>
      </c>
      <c r="AE57" s="29" t="s">
        <v>29</v>
      </c>
      <c r="AF57" s="61">
        <v>0</v>
      </c>
      <c r="AG57" s="10">
        <v>0</v>
      </c>
      <c r="AH57" s="29" t="s">
        <v>29</v>
      </c>
      <c r="AI57" s="61">
        <v>0</v>
      </c>
      <c r="AJ57" s="26" t="s">
        <v>29</v>
      </c>
      <c r="AK57" s="68">
        <v>0</v>
      </c>
      <c r="AL57" s="63" t="s">
        <v>29</v>
      </c>
      <c r="AM57" s="63">
        <v>0</v>
      </c>
    </row>
    <row r="58" spans="2:39" ht="13.5" customHeight="1">
      <c r="B58" s="23"/>
      <c r="C58" s="24"/>
      <c r="D58" s="25" t="s">
        <v>216</v>
      </c>
      <c r="E58" s="25"/>
      <c r="F58" s="149" t="s">
        <v>217</v>
      </c>
      <c r="G58" s="154"/>
      <c r="H58" s="26" t="s">
        <v>218</v>
      </c>
      <c r="I58" s="41">
        <v>787658.89</v>
      </c>
      <c r="J58" s="47">
        <f t="shared" si="2"/>
        <v>49.97176387708754</v>
      </c>
      <c r="K58" s="27"/>
      <c r="L58" s="28" t="s">
        <v>218</v>
      </c>
      <c r="M58" s="41">
        <v>787658.89</v>
      </c>
      <c r="N58" s="133">
        <f t="shared" si="1"/>
        <v>49.97176387708754</v>
      </c>
      <c r="O58" s="28" t="s">
        <v>219</v>
      </c>
      <c r="P58" s="61">
        <v>757802.34</v>
      </c>
      <c r="Q58" s="29" t="s">
        <v>220</v>
      </c>
      <c r="R58" s="61">
        <v>666246.8</v>
      </c>
      <c r="S58" s="29" t="s">
        <v>221</v>
      </c>
      <c r="T58" s="61">
        <v>91555.54</v>
      </c>
      <c r="U58" s="29" t="s">
        <v>29</v>
      </c>
      <c r="V58" s="61">
        <v>0</v>
      </c>
      <c r="W58" s="29" t="s">
        <v>222</v>
      </c>
      <c r="X58" s="61">
        <v>29856.55</v>
      </c>
      <c r="Y58" s="29" t="s">
        <v>29</v>
      </c>
      <c r="Z58" s="61">
        <v>0</v>
      </c>
      <c r="AA58" s="29" t="s">
        <v>29</v>
      </c>
      <c r="AB58" s="61">
        <v>0</v>
      </c>
      <c r="AC58" s="29" t="s">
        <v>29</v>
      </c>
      <c r="AD58" s="61">
        <v>0</v>
      </c>
      <c r="AE58" s="29" t="s">
        <v>29</v>
      </c>
      <c r="AF58" s="61">
        <v>0</v>
      </c>
      <c r="AG58" s="10">
        <v>0</v>
      </c>
      <c r="AH58" s="29" t="s">
        <v>29</v>
      </c>
      <c r="AI58" s="61">
        <v>0</v>
      </c>
      <c r="AJ58" s="26" t="s">
        <v>29</v>
      </c>
      <c r="AK58" s="68">
        <v>0</v>
      </c>
      <c r="AL58" s="63" t="s">
        <v>29</v>
      </c>
      <c r="AM58" s="63">
        <v>0</v>
      </c>
    </row>
    <row r="59" spans="2:39" ht="13.5" customHeight="1">
      <c r="B59" s="23"/>
      <c r="C59" s="24"/>
      <c r="D59" s="25" t="s">
        <v>223</v>
      </c>
      <c r="E59" s="25"/>
      <c r="F59" s="149" t="s">
        <v>224</v>
      </c>
      <c r="G59" s="154"/>
      <c r="H59" s="26" t="s">
        <v>225</v>
      </c>
      <c r="I59" s="41">
        <v>42900.1</v>
      </c>
      <c r="J59" s="47">
        <f t="shared" si="2"/>
        <v>45.04704202280698</v>
      </c>
      <c r="K59" s="27"/>
      <c r="L59" s="28" t="s">
        <v>225</v>
      </c>
      <c r="M59" s="41">
        <v>42900.1</v>
      </c>
      <c r="N59" s="133">
        <f t="shared" si="1"/>
        <v>45.04704202280698</v>
      </c>
      <c r="O59" s="28" t="s">
        <v>226</v>
      </c>
      <c r="P59" s="61">
        <v>33282.9</v>
      </c>
      <c r="Q59" s="29" t="s">
        <v>29</v>
      </c>
      <c r="R59" s="61">
        <v>0</v>
      </c>
      <c r="S59" s="29" t="s">
        <v>226</v>
      </c>
      <c r="T59" s="61">
        <v>33282.9</v>
      </c>
      <c r="U59" s="29" t="s">
        <v>191</v>
      </c>
      <c r="V59" s="61">
        <v>9617.2</v>
      </c>
      <c r="W59" s="29" t="s">
        <v>29</v>
      </c>
      <c r="X59" s="61">
        <v>0</v>
      </c>
      <c r="Y59" s="29" t="s">
        <v>29</v>
      </c>
      <c r="Z59" s="61">
        <v>0</v>
      </c>
      <c r="AA59" s="29" t="s">
        <v>29</v>
      </c>
      <c r="AB59" s="61">
        <v>0</v>
      </c>
      <c r="AC59" s="29" t="s">
        <v>29</v>
      </c>
      <c r="AD59" s="61">
        <v>0</v>
      </c>
      <c r="AE59" s="29" t="s">
        <v>29</v>
      </c>
      <c r="AF59" s="61">
        <v>0</v>
      </c>
      <c r="AG59" s="10">
        <v>0</v>
      </c>
      <c r="AH59" s="29" t="s">
        <v>29</v>
      </c>
      <c r="AI59" s="61">
        <v>0</v>
      </c>
      <c r="AJ59" s="26" t="s">
        <v>29</v>
      </c>
      <c r="AK59" s="68">
        <v>0</v>
      </c>
      <c r="AL59" s="63" t="s">
        <v>29</v>
      </c>
      <c r="AM59" s="63">
        <v>0</v>
      </c>
    </row>
    <row r="60" spans="2:39" ht="18" customHeight="1">
      <c r="B60" s="23"/>
      <c r="C60" s="24"/>
      <c r="D60" s="25" t="s">
        <v>227</v>
      </c>
      <c r="E60" s="25"/>
      <c r="F60" s="149" t="s">
        <v>228</v>
      </c>
      <c r="G60" s="154"/>
      <c r="H60" s="26" t="s">
        <v>229</v>
      </c>
      <c r="I60" s="41">
        <v>5656.37</v>
      </c>
      <c r="J60" s="47">
        <f t="shared" si="2"/>
        <v>22.283209895997476</v>
      </c>
      <c r="K60" s="27"/>
      <c r="L60" s="28" t="s">
        <v>229</v>
      </c>
      <c r="M60" s="41">
        <v>5656.37</v>
      </c>
      <c r="N60" s="133">
        <f t="shared" si="1"/>
        <v>22.283209895997476</v>
      </c>
      <c r="O60" s="28" t="s">
        <v>229</v>
      </c>
      <c r="P60" s="61">
        <v>5656.37</v>
      </c>
      <c r="Q60" s="29" t="s">
        <v>29</v>
      </c>
      <c r="R60" s="61">
        <v>0</v>
      </c>
      <c r="S60" s="29" t="s">
        <v>229</v>
      </c>
      <c r="T60" s="61">
        <v>5656.37</v>
      </c>
      <c r="U60" s="29" t="s">
        <v>29</v>
      </c>
      <c r="V60" s="61">
        <v>0</v>
      </c>
      <c r="W60" s="29" t="s">
        <v>29</v>
      </c>
      <c r="X60" s="61">
        <v>0</v>
      </c>
      <c r="Y60" s="29" t="s">
        <v>29</v>
      </c>
      <c r="Z60" s="61">
        <v>0</v>
      </c>
      <c r="AA60" s="29" t="s">
        <v>29</v>
      </c>
      <c r="AB60" s="61">
        <v>0</v>
      </c>
      <c r="AC60" s="29" t="s">
        <v>29</v>
      </c>
      <c r="AD60" s="61">
        <v>0</v>
      </c>
      <c r="AE60" s="29" t="s">
        <v>29</v>
      </c>
      <c r="AF60" s="61">
        <v>0</v>
      </c>
      <c r="AG60" s="10">
        <v>0</v>
      </c>
      <c r="AH60" s="29" t="s">
        <v>29</v>
      </c>
      <c r="AI60" s="61">
        <v>0</v>
      </c>
      <c r="AJ60" s="26" t="s">
        <v>29</v>
      </c>
      <c r="AK60" s="68">
        <v>0</v>
      </c>
      <c r="AL60" s="63" t="s">
        <v>29</v>
      </c>
      <c r="AM60" s="63">
        <v>0</v>
      </c>
    </row>
    <row r="61" spans="2:39" ht="13.5" customHeight="1">
      <c r="B61" s="23"/>
      <c r="C61" s="24"/>
      <c r="D61" s="25" t="s">
        <v>230</v>
      </c>
      <c r="E61" s="25"/>
      <c r="F61" s="149" t="s">
        <v>231</v>
      </c>
      <c r="G61" s="154"/>
      <c r="H61" s="26" t="s">
        <v>232</v>
      </c>
      <c r="I61" s="41">
        <v>208447.84</v>
      </c>
      <c r="J61" s="47">
        <f t="shared" si="2"/>
        <v>50.00787851162344</v>
      </c>
      <c r="K61" s="27"/>
      <c r="L61" s="28" t="s">
        <v>232</v>
      </c>
      <c r="M61" s="41">
        <v>208447.84</v>
      </c>
      <c r="N61" s="133">
        <f t="shared" si="1"/>
        <v>50.00787851162344</v>
      </c>
      <c r="O61" s="28" t="s">
        <v>233</v>
      </c>
      <c r="P61" s="61">
        <v>208447.84</v>
      </c>
      <c r="Q61" s="29" t="s">
        <v>234</v>
      </c>
      <c r="R61" s="61">
        <v>129504.03</v>
      </c>
      <c r="S61" s="29" t="s">
        <v>235</v>
      </c>
      <c r="T61" s="61">
        <v>78943.81</v>
      </c>
      <c r="U61" s="29" t="s">
        <v>29</v>
      </c>
      <c r="V61" s="61">
        <v>0</v>
      </c>
      <c r="W61" s="29" t="s">
        <v>236</v>
      </c>
      <c r="X61" s="61">
        <v>0</v>
      </c>
      <c r="Y61" s="29" t="s">
        <v>29</v>
      </c>
      <c r="Z61" s="61">
        <v>0</v>
      </c>
      <c r="AA61" s="29" t="s">
        <v>29</v>
      </c>
      <c r="AB61" s="61">
        <v>0</v>
      </c>
      <c r="AC61" s="29" t="s">
        <v>29</v>
      </c>
      <c r="AD61" s="61">
        <v>0</v>
      </c>
      <c r="AE61" s="29" t="s">
        <v>29</v>
      </c>
      <c r="AF61" s="61">
        <v>0</v>
      </c>
      <c r="AG61" s="10">
        <v>0</v>
      </c>
      <c r="AH61" s="29" t="s">
        <v>29</v>
      </c>
      <c r="AI61" s="61">
        <v>0</v>
      </c>
      <c r="AJ61" s="26" t="s">
        <v>29</v>
      </c>
      <c r="AK61" s="68">
        <v>0</v>
      </c>
      <c r="AL61" s="63" t="s">
        <v>29</v>
      </c>
      <c r="AM61" s="63">
        <v>0</v>
      </c>
    </row>
    <row r="62" spans="2:39" ht="13.5" customHeight="1">
      <c r="B62" s="23"/>
      <c r="C62" s="24"/>
      <c r="D62" s="25" t="s">
        <v>237</v>
      </c>
      <c r="E62" s="25"/>
      <c r="F62" s="149" t="s">
        <v>43</v>
      </c>
      <c r="G62" s="154"/>
      <c r="H62" s="26" t="s">
        <v>238</v>
      </c>
      <c r="I62" s="41">
        <v>47243.75</v>
      </c>
      <c r="J62" s="47">
        <f t="shared" si="2"/>
        <v>73.25520994852074</v>
      </c>
      <c r="K62" s="27"/>
      <c r="L62" s="28" t="s">
        <v>238</v>
      </c>
      <c r="M62" s="41">
        <v>47243.75</v>
      </c>
      <c r="N62" s="133">
        <f t="shared" si="1"/>
        <v>73.25520994852074</v>
      </c>
      <c r="O62" s="28" t="s">
        <v>238</v>
      </c>
      <c r="P62" s="61">
        <v>47243.75</v>
      </c>
      <c r="Q62" s="29" t="s">
        <v>239</v>
      </c>
      <c r="R62" s="61">
        <v>0</v>
      </c>
      <c r="S62" s="29" t="s">
        <v>240</v>
      </c>
      <c r="T62" s="61">
        <v>47243.75</v>
      </c>
      <c r="U62" s="29" t="s">
        <v>29</v>
      </c>
      <c r="V62" s="61">
        <v>0</v>
      </c>
      <c r="W62" s="29" t="s">
        <v>29</v>
      </c>
      <c r="X62" s="61">
        <v>0</v>
      </c>
      <c r="Y62" s="29" t="s">
        <v>29</v>
      </c>
      <c r="Z62" s="61">
        <v>0</v>
      </c>
      <c r="AA62" s="29" t="s">
        <v>29</v>
      </c>
      <c r="AB62" s="61">
        <v>0</v>
      </c>
      <c r="AC62" s="29" t="s">
        <v>29</v>
      </c>
      <c r="AD62" s="61">
        <v>0</v>
      </c>
      <c r="AE62" s="29" t="s">
        <v>29</v>
      </c>
      <c r="AF62" s="61">
        <v>0</v>
      </c>
      <c r="AG62" s="10">
        <v>0</v>
      </c>
      <c r="AH62" s="29" t="s">
        <v>29</v>
      </c>
      <c r="AI62" s="61">
        <v>0</v>
      </c>
      <c r="AJ62" s="26" t="s">
        <v>29</v>
      </c>
      <c r="AK62" s="68">
        <v>0</v>
      </c>
      <c r="AL62" s="63" t="s">
        <v>29</v>
      </c>
      <c r="AM62" s="74">
        <v>0</v>
      </c>
    </row>
    <row r="63" spans="2:39" ht="13.5" customHeight="1">
      <c r="B63" s="23" t="s">
        <v>241</v>
      </c>
      <c r="C63" s="24"/>
      <c r="D63" s="25"/>
      <c r="E63" s="25"/>
      <c r="F63" s="149" t="s">
        <v>242</v>
      </c>
      <c r="G63" s="154"/>
      <c r="H63" s="26" t="s">
        <v>243</v>
      </c>
      <c r="I63" s="41">
        <f>SUM(I64:I66)</f>
        <v>26151.18</v>
      </c>
      <c r="J63" s="47">
        <f t="shared" si="2"/>
        <v>45.55036554478479</v>
      </c>
      <c r="K63" s="31"/>
      <c r="L63" s="28" t="s">
        <v>243</v>
      </c>
      <c r="M63" s="41">
        <f>SUM(M64:M66)</f>
        <v>26151.18</v>
      </c>
      <c r="N63" s="133">
        <f t="shared" si="1"/>
        <v>45.55036554478479</v>
      </c>
      <c r="O63" s="28" t="s">
        <v>244</v>
      </c>
      <c r="P63" s="41">
        <f>SUM(P64:P66)</f>
        <v>16151.18</v>
      </c>
      <c r="Q63" s="29" t="s">
        <v>245</v>
      </c>
      <c r="R63" s="41">
        <f>SUM(R64:R66)</f>
        <v>1507</v>
      </c>
      <c r="S63" s="29" t="s">
        <v>246</v>
      </c>
      <c r="T63" s="41">
        <f>SUM(T64:T66)</f>
        <v>14644.18</v>
      </c>
      <c r="U63" s="29" t="s">
        <v>247</v>
      </c>
      <c r="V63" s="41">
        <f>SUM(V64:V66)</f>
        <v>10000</v>
      </c>
      <c r="W63" s="29" t="s">
        <v>29</v>
      </c>
      <c r="X63" s="41">
        <f>SUM(X64:X66)</f>
        <v>0</v>
      </c>
      <c r="Y63" s="29" t="s">
        <v>29</v>
      </c>
      <c r="Z63" s="41">
        <f>SUM(Z64:Z66)</f>
        <v>0</v>
      </c>
      <c r="AA63" s="29" t="s">
        <v>29</v>
      </c>
      <c r="AB63" s="41">
        <f>SUM(AB64:AB66)</f>
        <v>0</v>
      </c>
      <c r="AC63" s="29" t="s">
        <v>29</v>
      </c>
      <c r="AD63" s="41">
        <f>SUM(AD64:AD66)</f>
        <v>0</v>
      </c>
      <c r="AE63" s="29" t="s">
        <v>29</v>
      </c>
      <c r="AF63" s="41">
        <f>SUM(AF64:AF66)</f>
        <v>0</v>
      </c>
      <c r="AG63" s="10">
        <v>0</v>
      </c>
      <c r="AH63" s="29" t="s">
        <v>29</v>
      </c>
      <c r="AI63" s="41">
        <f>SUM(AI64:AI66)</f>
        <v>0</v>
      </c>
      <c r="AJ63" s="26" t="s">
        <v>29</v>
      </c>
      <c r="AK63" s="41">
        <f>SUM(AK64:AK66)</f>
        <v>0</v>
      </c>
      <c r="AL63" s="64" t="s">
        <v>29</v>
      </c>
      <c r="AM63" s="76">
        <f>SUM(AM64:AM66)</f>
        <v>0</v>
      </c>
    </row>
    <row r="64" spans="2:39" ht="13.5" customHeight="1">
      <c r="B64" s="23"/>
      <c r="C64" s="24"/>
      <c r="D64" s="25" t="s">
        <v>248</v>
      </c>
      <c r="E64" s="25"/>
      <c r="F64" s="149" t="s">
        <v>249</v>
      </c>
      <c r="G64" s="150"/>
      <c r="H64" s="30" t="s">
        <v>74</v>
      </c>
      <c r="I64" s="43">
        <v>10000</v>
      </c>
      <c r="J64" s="48">
        <f>(I64/H64)*100</f>
        <v>55.55555555555556</v>
      </c>
      <c r="K64" s="24"/>
      <c r="L64" s="29" t="s">
        <v>74</v>
      </c>
      <c r="M64" s="41">
        <v>10000</v>
      </c>
      <c r="N64" s="133">
        <f t="shared" si="1"/>
        <v>55.55555555555556</v>
      </c>
      <c r="O64" s="28" t="s">
        <v>36</v>
      </c>
      <c r="P64" s="61">
        <v>0</v>
      </c>
      <c r="Q64" s="29" t="s">
        <v>29</v>
      </c>
      <c r="R64" s="61">
        <v>0</v>
      </c>
      <c r="S64" s="29" t="s">
        <v>36</v>
      </c>
      <c r="T64" s="61">
        <v>0</v>
      </c>
      <c r="U64" s="29" t="s">
        <v>247</v>
      </c>
      <c r="V64" s="61">
        <v>10000</v>
      </c>
      <c r="W64" s="29" t="s">
        <v>29</v>
      </c>
      <c r="X64" s="61">
        <v>0</v>
      </c>
      <c r="Y64" s="29" t="s">
        <v>29</v>
      </c>
      <c r="Z64" s="61">
        <v>0</v>
      </c>
      <c r="AA64" s="29" t="s">
        <v>29</v>
      </c>
      <c r="AB64" s="61">
        <v>0</v>
      </c>
      <c r="AC64" s="29" t="s">
        <v>29</v>
      </c>
      <c r="AD64" s="61">
        <v>0</v>
      </c>
      <c r="AE64" s="29" t="s">
        <v>29</v>
      </c>
      <c r="AF64" s="61">
        <v>0</v>
      </c>
      <c r="AG64" s="10">
        <v>0</v>
      </c>
      <c r="AH64" s="29" t="s">
        <v>29</v>
      </c>
      <c r="AI64" s="62">
        <v>0</v>
      </c>
      <c r="AJ64" s="26" t="s">
        <v>29</v>
      </c>
      <c r="AK64" s="68">
        <v>0</v>
      </c>
      <c r="AL64" s="63" t="s">
        <v>29</v>
      </c>
      <c r="AM64" s="75">
        <v>0</v>
      </c>
    </row>
    <row r="65" spans="2:39" ht="13.5" customHeight="1">
      <c r="B65" s="23"/>
      <c r="C65" s="24"/>
      <c r="D65" s="25" t="s">
        <v>250</v>
      </c>
      <c r="E65" s="25"/>
      <c r="F65" s="149" t="s">
        <v>251</v>
      </c>
      <c r="G65" s="150"/>
      <c r="H65" s="30" t="s">
        <v>239</v>
      </c>
      <c r="I65" s="43">
        <f>300</f>
        <v>300</v>
      </c>
      <c r="J65" s="48">
        <f aca="true" t="shared" si="3" ref="J65:J89">(I65/H65)*100</f>
        <v>20</v>
      </c>
      <c r="K65" s="24"/>
      <c r="L65" s="29" t="s">
        <v>239</v>
      </c>
      <c r="M65" s="41">
        <v>300</v>
      </c>
      <c r="N65" s="133">
        <f t="shared" si="1"/>
        <v>20</v>
      </c>
      <c r="O65" s="28" t="s">
        <v>239</v>
      </c>
      <c r="P65" s="61">
        <v>300</v>
      </c>
      <c r="Q65" s="29" t="s">
        <v>29</v>
      </c>
      <c r="R65" s="61">
        <v>0</v>
      </c>
      <c r="S65" s="29" t="s">
        <v>239</v>
      </c>
      <c r="T65" s="61">
        <v>300</v>
      </c>
      <c r="U65" s="29" t="s">
        <v>29</v>
      </c>
      <c r="V65" s="61">
        <v>0</v>
      </c>
      <c r="W65" s="29" t="s">
        <v>29</v>
      </c>
      <c r="X65" s="61">
        <v>0</v>
      </c>
      <c r="Y65" s="29" t="s">
        <v>29</v>
      </c>
      <c r="Z65" s="61">
        <v>0</v>
      </c>
      <c r="AA65" s="29" t="s">
        <v>29</v>
      </c>
      <c r="AB65" s="61">
        <v>0</v>
      </c>
      <c r="AC65" s="29" t="s">
        <v>29</v>
      </c>
      <c r="AD65" s="61">
        <v>0</v>
      </c>
      <c r="AE65" s="29" t="s">
        <v>29</v>
      </c>
      <c r="AF65" s="61">
        <v>0</v>
      </c>
      <c r="AG65" s="10">
        <v>0</v>
      </c>
      <c r="AH65" s="29" t="s">
        <v>29</v>
      </c>
      <c r="AI65" s="61">
        <v>0</v>
      </c>
      <c r="AJ65" s="26" t="s">
        <v>29</v>
      </c>
      <c r="AK65" s="68">
        <v>0</v>
      </c>
      <c r="AL65" s="63" t="s">
        <v>29</v>
      </c>
      <c r="AM65" s="63">
        <v>0</v>
      </c>
    </row>
    <row r="66" spans="2:39" ht="13.5" customHeight="1">
      <c r="B66" s="23"/>
      <c r="C66" s="24"/>
      <c r="D66" s="25" t="s">
        <v>252</v>
      </c>
      <c r="E66" s="25"/>
      <c r="F66" s="149" t="s">
        <v>253</v>
      </c>
      <c r="G66" s="150"/>
      <c r="H66" s="30" t="s">
        <v>254</v>
      </c>
      <c r="I66" s="43">
        <v>15851.18</v>
      </c>
      <c r="J66" s="48">
        <f t="shared" si="3"/>
        <v>41.81093001424104</v>
      </c>
      <c r="K66" s="24"/>
      <c r="L66" s="29" t="s">
        <v>254</v>
      </c>
      <c r="M66" s="41">
        <v>15851.18</v>
      </c>
      <c r="N66" s="133">
        <f t="shared" si="1"/>
        <v>41.81093001424104</v>
      </c>
      <c r="O66" s="28" t="s">
        <v>254</v>
      </c>
      <c r="P66" s="61">
        <v>15851.18</v>
      </c>
      <c r="Q66" s="29" t="s">
        <v>245</v>
      </c>
      <c r="R66" s="61">
        <v>1507</v>
      </c>
      <c r="S66" s="29" t="s">
        <v>255</v>
      </c>
      <c r="T66" s="61">
        <v>14344.18</v>
      </c>
      <c r="U66" s="29" t="s">
        <v>29</v>
      </c>
      <c r="V66" s="61">
        <v>0</v>
      </c>
      <c r="W66" s="29" t="s">
        <v>29</v>
      </c>
      <c r="X66" s="61">
        <v>0</v>
      </c>
      <c r="Y66" s="29" t="s">
        <v>29</v>
      </c>
      <c r="Z66" s="61">
        <v>0</v>
      </c>
      <c r="AA66" s="29" t="s">
        <v>29</v>
      </c>
      <c r="AB66" s="61">
        <v>0</v>
      </c>
      <c r="AC66" s="29" t="s">
        <v>29</v>
      </c>
      <c r="AD66" s="61">
        <v>0</v>
      </c>
      <c r="AE66" s="29" t="s">
        <v>29</v>
      </c>
      <c r="AF66" s="61">
        <v>0</v>
      </c>
      <c r="AG66" s="10">
        <v>0</v>
      </c>
      <c r="AH66" s="29" t="s">
        <v>29</v>
      </c>
      <c r="AI66" s="61">
        <v>0</v>
      </c>
      <c r="AJ66" s="26" t="s">
        <v>29</v>
      </c>
      <c r="AK66" s="68">
        <v>0</v>
      </c>
      <c r="AL66" s="63" t="s">
        <v>29</v>
      </c>
      <c r="AM66" s="63">
        <v>0</v>
      </c>
    </row>
    <row r="67" spans="2:39" ht="13.5" customHeight="1">
      <c r="B67" s="23" t="s">
        <v>256</v>
      </c>
      <c r="C67" s="24"/>
      <c r="D67" s="25"/>
      <c r="E67" s="25"/>
      <c r="F67" s="149" t="s">
        <v>257</v>
      </c>
      <c r="G67" s="150"/>
      <c r="H67" s="30" t="s">
        <v>258</v>
      </c>
      <c r="I67" s="44">
        <f>SUM(I68:I75)</f>
        <v>1450984.2</v>
      </c>
      <c r="J67" s="48">
        <f t="shared" si="3"/>
        <v>50.68046335930255</v>
      </c>
      <c r="K67" s="24"/>
      <c r="L67" s="29" t="s">
        <v>258</v>
      </c>
      <c r="M67" s="127">
        <f>SUM(M68:M75)</f>
        <v>1450984.2</v>
      </c>
      <c r="N67" s="133">
        <f t="shared" si="1"/>
        <v>50.68046335930255</v>
      </c>
      <c r="O67" s="28" t="s">
        <v>259</v>
      </c>
      <c r="P67" s="28" t="s">
        <v>404</v>
      </c>
      <c r="Q67" s="28" t="s">
        <v>405</v>
      </c>
      <c r="R67" s="44">
        <f>SUM(R68:R75)</f>
        <v>180164.75999999998</v>
      </c>
      <c r="S67" s="29" t="s">
        <v>406</v>
      </c>
      <c r="T67" s="44">
        <f>SUM(T68:T75)</f>
        <v>83469.42</v>
      </c>
      <c r="U67" s="29" t="s">
        <v>29</v>
      </c>
      <c r="V67" s="44">
        <f>SUM(V68:V75)</f>
        <v>0</v>
      </c>
      <c r="W67" s="29" t="s">
        <v>260</v>
      </c>
      <c r="X67" s="44">
        <f>SUM(X68:X75)</f>
        <v>1187350.02</v>
      </c>
      <c r="Y67" s="29" t="s">
        <v>29</v>
      </c>
      <c r="Z67" s="44">
        <f>SUM(Z68:Z75)</f>
        <v>0</v>
      </c>
      <c r="AA67" s="29" t="s">
        <v>29</v>
      </c>
      <c r="AB67" s="44">
        <f>SUM(AB68:AB75)</f>
        <v>0</v>
      </c>
      <c r="AC67" s="29" t="s">
        <v>29</v>
      </c>
      <c r="AD67" s="44">
        <f>SUM(AD68:AD75)</f>
        <v>0</v>
      </c>
      <c r="AE67" s="29" t="s">
        <v>29</v>
      </c>
      <c r="AF67" s="44">
        <f>SUM(AF68:AF75)</f>
        <v>0</v>
      </c>
      <c r="AG67" s="10">
        <v>0</v>
      </c>
      <c r="AH67" s="29" t="s">
        <v>29</v>
      </c>
      <c r="AI67" s="44">
        <f>SUM(AI68:AI75)</f>
        <v>0</v>
      </c>
      <c r="AJ67" s="26" t="s">
        <v>29</v>
      </c>
      <c r="AK67" s="44">
        <f>SUM(AK68:AK75)</f>
        <v>0</v>
      </c>
      <c r="AL67" s="63" t="s">
        <v>29</v>
      </c>
      <c r="AM67" s="44">
        <f>SUM(AM68:AM75)</f>
        <v>0</v>
      </c>
    </row>
    <row r="68" spans="2:39" ht="13.5" customHeight="1">
      <c r="B68" s="23"/>
      <c r="C68" s="24"/>
      <c r="D68" s="25" t="s">
        <v>261</v>
      </c>
      <c r="E68" s="25"/>
      <c r="F68" s="149" t="s">
        <v>262</v>
      </c>
      <c r="G68" s="150"/>
      <c r="H68" s="30" t="s">
        <v>263</v>
      </c>
      <c r="I68" s="43">
        <v>41054.85</v>
      </c>
      <c r="J68" s="48">
        <f t="shared" si="3"/>
        <v>66.2175</v>
      </c>
      <c r="K68" s="24"/>
      <c r="L68" s="29" t="s">
        <v>263</v>
      </c>
      <c r="M68" s="41">
        <v>41054.85</v>
      </c>
      <c r="N68" s="133">
        <f t="shared" si="1"/>
        <v>66.2175</v>
      </c>
      <c r="O68" s="28" t="s">
        <v>263</v>
      </c>
      <c r="P68" s="61">
        <v>41054.85</v>
      </c>
      <c r="Q68" s="29" t="s">
        <v>29</v>
      </c>
      <c r="R68" s="61">
        <v>0</v>
      </c>
      <c r="S68" s="29" t="s">
        <v>263</v>
      </c>
      <c r="T68" s="61">
        <v>41054.85</v>
      </c>
      <c r="U68" s="29" t="s">
        <v>29</v>
      </c>
      <c r="V68" s="61">
        <v>0</v>
      </c>
      <c r="W68" s="29" t="s">
        <v>29</v>
      </c>
      <c r="X68" s="61">
        <v>0</v>
      </c>
      <c r="Y68" s="29" t="s">
        <v>29</v>
      </c>
      <c r="Z68" s="61">
        <v>0</v>
      </c>
      <c r="AA68" s="29" t="s">
        <v>29</v>
      </c>
      <c r="AB68" s="61">
        <v>0</v>
      </c>
      <c r="AC68" s="29" t="s">
        <v>29</v>
      </c>
      <c r="AD68" s="61">
        <v>0</v>
      </c>
      <c r="AE68" s="29" t="s">
        <v>29</v>
      </c>
      <c r="AF68" s="61">
        <v>0</v>
      </c>
      <c r="AG68" s="10">
        <v>0</v>
      </c>
      <c r="AH68" s="29" t="s">
        <v>29</v>
      </c>
      <c r="AI68" s="61">
        <v>0</v>
      </c>
      <c r="AJ68" s="26" t="s">
        <v>29</v>
      </c>
      <c r="AK68" s="68">
        <v>0</v>
      </c>
      <c r="AL68" s="63" t="s">
        <v>29</v>
      </c>
      <c r="AM68" s="63">
        <v>0</v>
      </c>
    </row>
    <row r="69" spans="2:39" ht="41.25" customHeight="1">
      <c r="B69" s="23"/>
      <c r="C69" s="24"/>
      <c r="D69" s="25" t="s">
        <v>264</v>
      </c>
      <c r="E69" s="25"/>
      <c r="F69" s="149" t="s">
        <v>265</v>
      </c>
      <c r="G69" s="150"/>
      <c r="H69" s="30" t="s">
        <v>266</v>
      </c>
      <c r="I69" s="43">
        <v>998717.14</v>
      </c>
      <c r="J69" s="48">
        <f t="shared" si="3"/>
        <v>48.00386927521505</v>
      </c>
      <c r="K69" s="24"/>
      <c r="L69" s="29" t="s">
        <v>266</v>
      </c>
      <c r="M69" s="41">
        <v>998717.14</v>
      </c>
      <c r="N69" s="133">
        <f t="shared" si="1"/>
        <v>48.00386927521505</v>
      </c>
      <c r="O69" s="28" t="s">
        <v>267</v>
      </c>
      <c r="P69" s="61">
        <v>35634.03</v>
      </c>
      <c r="Q69" s="29" t="s">
        <v>268</v>
      </c>
      <c r="R69" s="61">
        <v>27936.85</v>
      </c>
      <c r="S69" s="29" t="s">
        <v>269</v>
      </c>
      <c r="T69" s="61">
        <v>7697.18</v>
      </c>
      <c r="U69" s="29" t="s">
        <v>29</v>
      </c>
      <c r="V69" s="61">
        <v>0</v>
      </c>
      <c r="W69" s="29" t="s">
        <v>270</v>
      </c>
      <c r="X69" s="61">
        <v>963083.11</v>
      </c>
      <c r="Y69" s="29" t="s">
        <v>29</v>
      </c>
      <c r="Z69" s="61">
        <v>0</v>
      </c>
      <c r="AA69" s="29" t="s">
        <v>29</v>
      </c>
      <c r="AB69" s="61">
        <v>0</v>
      </c>
      <c r="AC69" s="29" t="s">
        <v>29</v>
      </c>
      <c r="AD69" s="61">
        <v>0</v>
      </c>
      <c r="AE69" s="29" t="s">
        <v>29</v>
      </c>
      <c r="AF69" s="61">
        <v>0</v>
      </c>
      <c r="AG69" s="10">
        <v>0</v>
      </c>
      <c r="AH69" s="29" t="s">
        <v>29</v>
      </c>
      <c r="AI69" s="61">
        <v>0</v>
      </c>
      <c r="AJ69" s="26" t="s">
        <v>29</v>
      </c>
      <c r="AK69" s="68">
        <v>0</v>
      </c>
      <c r="AL69" s="63" t="s">
        <v>29</v>
      </c>
      <c r="AM69" s="63">
        <v>0</v>
      </c>
    </row>
    <row r="70" spans="2:39" ht="57" customHeight="1">
      <c r="B70" s="23"/>
      <c r="C70" s="24"/>
      <c r="D70" s="25" t="s">
        <v>271</v>
      </c>
      <c r="E70" s="25"/>
      <c r="F70" s="149" t="s">
        <v>272</v>
      </c>
      <c r="G70" s="150"/>
      <c r="H70" s="30" t="s">
        <v>273</v>
      </c>
      <c r="I70" s="43">
        <v>7380.45</v>
      </c>
      <c r="J70" s="48">
        <f t="shared" si="3"/>
        <v>54.351940496354665</v>
      </c>
      <c r="K70" s="24"/>
      <c r="L70" s="29" t="s">
        <v>273</v>
      </c>
      <c r="M70" s="41">
        <v>7380.45</v>
      </c>
      <c r="N70" s="133">
        <f t="shared" si="1"/>
        <v>54.351940496354665</v>
      </c>
      <c r="O70" s="28" t="s">
        <v>273</v>
      </c>
      <c r="P70" s="28" t="s">
        <v>402</v>
      </c>
      <c r="Q70" s="28" t="s">
        <v>273</v>
      </c>
      <c r="R70" s="28" t="s">
        <v>403</v>
      </c>
      <c r="S70" s="29" t="s">
        <v>401</v>
      </c>
      <c r="T70" s="61">
        <v>7380.45</v>
      </c>
      <c r="U70" s="29" t="s">
        <v>29</v>
      </c>
      <c r="V70" s="61">
        <v>0</v>
      </c>
      <c r="W70" s="29" t="s">
        <v>29</v>
      </c>
      <c r="X70" s="61">
        <v>0</v>
      </c>
      <c r="Y70" s="29" t="s">
        <v>29</v>
      </c>
      <c r="Z70" s="61">
        <v>0</v>
      </c>
      <c r="AA70" s="29" t="s">
        <v>29</v>
      </c>
      <c r="AB70" s="61">
        <v>0</v>
      </c>
      <c r="AC70" s="29" t="s">
        <v>29</v>
      </c>
      <c r="AD70" s="61">
        <v>0</v>
      </c>
      <c r="AE70" s="29" t="s">
        <v>29</v>
      </c>
      <c r="AF70" s="61">
        <v>0</v>
      </c>
      <c r="AG70" s="10">
        <v>0</v>
      </c>
      <c r="AH70" s="29" t="s">
        <v>29</v>
      </c>
      <c r="AI70" s="61">
        <v>0</v>
      </c>
      <c r="AJ70" s="26" t="s">
        <v>29</v>
      </c>
      <c r="AK70" s="68">
        <v>0</v>
      </c>
      <c r="AL70" s="63" t="s">
        <v>29</v>
      </c>
      <c r="AM70" s="63">
        <v>0</v>
      </c>
    </row>
    <row r="71" spans="2:39" ht="21.75" customHeight="1">
      <c r="B71" s="23"/>
      <c r="C71" s="24"/>
      <c r="D71" s="25" t="s">
        <v>274</v>
      </c>
      <c r="E71" s="25"/>
      <c r="F71" s="149" t="s">
        <v>275</v>
      </c>
      <c r="G71" s="150"/>
      <c r="H71" s="30" t="s">
        <v>276</v>
      </c>
      <c r="I71" s="43">
        <v>94990.61</v>
      </c>
      <c r="J71" s="48">
        <f t="shared" si="3"/>
        <v>67.54311454311454</v>
      </c>
      <c r="K71" s="24"/>
      <c r="L71" s="29" t="s">
        <v>276</v>
      </c>
      <c r="M71" s="41">
        <v>94990.61</v>
      </c>
      <c r="N71" s="133">
        <f t="shared" si="1"/>
        <v>67.54311454311454</v>
      </c>
      <c r="O71" s="28" t="s">
        <v>29</v>
      </c>
      <c r="P71" s="61">
        <v>0</v>
      </c>
      <c r="Q71" s="29" t="s">
        <v>29</v>
      </c>
      <c r="R71" s="61">
        <v>0</v>
      </c>
      <c r="S71" s="29" t="s">
        <v>29</v>
      </c>
      <c r="T71" s="61">
        <v>0</v>
      </c>
      <c r="U71" s="29" t="s">
        <v>29</v>
      </c>
      <c r="V71" s="61">
        <v>0</v>
      </c>
      <c r="W71" s="29" t="s">
        <v>276</v>
      </c>
      <c r="X71" s="61">
        <v>94990.61</v>
      </c>
      <c r="Y71" s="29" t="s">
        <v>29</v>
      </c>
      <c r="Z71" s="61">
        <v>0</v>
      </c>
      <c r="AA71" s="29" t="s">
        <v>29</v>
      </c>
      <c r="AB71" s="61">
        <v>0</v>
      </c>
      <c r="AC71" s="29" t="s">
        <v>29</v>
      </c>
      <c r="AD71" s="61">
        <v>0</v>
      </c>
      <c r="AE71" s="29" t="s">
        <v>29</v>
      </c>
      <c r="AF71" s="61">
        <v>0</v>
      </c>
      <c r="AG71" s="10">
        <v>0</v>
      </c>
      <c r="AH71" s="29" t="s">
        <v>29</v>
      </c>
      <c r="AI71" s="61">
        <v>0</v>
      </c>
      <c r="AJ71" s="26" t="s">
        <v>29</v>
      </c>
      <c r="AK71" s="68">
        <v>0</v>
      </c>
      <c r="AL71" s="63" t="s">
        <v>29</v>
      </c>
      <c r="AM71" s="63">
        <v>0</v>
      </c>
    </row>
    <row r="72" spans="2:39" ht="13.5" customHeight="1">
      <c r="B72" s="23"/>
      <c r="C72" s="24"/>
      <c r="D72" s="25" t="s">
        <v>277</v>
      </c>
      <c r="E72" s="25"/>
      <c r="F72" s="149" t="s">
        <v>278</v>
      </c>
      <c r="G72" s="150"/>
      <c r="H72" s="30" t="s">
        <v>279</v>
      </c>
      <c r="I72" s="43">
        <v>47447</v>
      </c>
      <c r="J72" s="48">
        <f t="shared" si="3"/>
        <v>43.630227682348185</v>
      </c>
      <c r="K72" s="24"/>
      <c r="L72" s="29" t="s">
        <v>279</v>
      </c>
      <c r="M72" s="41">
        <v>47447</v>
      </c>
      <c r="N72" s="133">
        <f t="shared" si="1"/>
        <v>43.630227682348185</v>
      </c>
      <c r="O72" s="28" t="s">
        <v>29</v>
      </c>
      <c r="P72" s="61">
        <v>0</v>
      </c>
      <c r="Q72" s="29" t="s">
        <v>29</v>
      </c>
      <c r="R72" s="61">
        <v>0</v>
      </c>
      <c r="S72" s="29" t="s">
        <v>29</v>
      </c>
      <c r="T72" s="61">
        <v>0</v>
      </c>
      <c r="U72" s="29" t="s">
        <v>29</v>
      </c>
      <c r="V72" s="61">
        <v>0</v>
      </c>
      <c r="W72" s="29" t="s">
        <v>279</v>
      </c>
      <c r="X72" s="61">
        <v>47447</v>
      </c>
      <c r="Y72" s="29" t="s">
        <v>29</v>
      </c>
      <c r="Z72" s="61">
        <v>0</v>
      </c>
      <c r="AA72" s="29" t="s">
        <v>29</v>
      </c>
      <c r="AB72" s="61">
        <v>0</v>
      </c>
      <c r="AC72" s="29" t="s">
        <v>29</v>
      </c>
      <c r="AD72" s="61">
        <v>0</v>
      </c>
      <c r="AE72" s="29" t="s">
        <v>29</v>
      </c>
      <c r="AF72" s="61">
        <v>0</v>
      </c>
      <c r="AG72" s="10">
        <v>0</v>
      </c>
      <c r="AH72" s="29" t="s">
        <v>29</v>
      </c>
      <c r="AI72" s="61">
        <v>0</v>
      </c>
      <c r="AJ72" s="26" t="s">
        <v>29</v>
      </c>
      <c r="AK72" s="68">
        <v>0</v>
      </c>
      <c r="AL72" s="63" t="s">
        <v>29</v>
      </c>
      <c r="AM72" s="63">
        <v>0</v>
      </c>
    </row>
    <row r="73" spans="2:39" ht="13.5" customHeight="1">
      <c r="B73" s="23"/>
      <c r="C73" s="24"/>
      <c r="D73" s="25" t="s">
        <v>280</v>
      </c>
      <c r="E73" s="25"/>
      <c r="F73" s="149" t="s">
        <v>281</v>
      </c>
      <c r="G73" s="150"/>
      <c r="H73" s="30" t="s">
        <v>282</v>
      </c>
      <c r="I73" s="43">
        <v>106862.93</v>
      </c>
      <c r="J73" s="48">
        <f t="shared" si="3"/>
        <v>55.60796057698312</v>
      </c>
      <c r="K73" s="24"/>
      <c r="L73" s="29" t="s">
        <v>282</v>
      </c>
      <c r="M73" s="41">
        <v>106862.93</v>
      </c>
      <c r="N73" s="133">
        <f t="shared" si="1"/>
        <v>55.60796057698312</v>
      </c>
      <c r="O73" s="28" t="s">
        <v>283</v>
      </c>
      <c r="P73" s="61">
        <v>106862.93</v>
      </c>
      <c r="Q73" s="29" t="s">
        <v>284</v>
      </c>
      <c r="R73" s="61">
        <v>94189.76</v>
      </c>
      <c r="S73" s="29" t="s">
        <v>285</v>
      </c>
      <c r="T73" s="61">
        <v>12673.17</v>
      </c>
      <c r="U73" s="29" t="s">
        <v>29</v>
      </c>
      <c r="V73" s="61">
        <v>0</v>
      </c>
      <c r="W73" s="29" t="s">
        <v>286</v>
      </c>
      <c r="X73" s="61">
        <v>0</v>
      </c>
      <c r="Y73" s="29" t="s">
        <v>29</v>
      </c>
      <c r="Z73" s="61">
        <v>0</v>
      </c>
      <c r="AA73" s="29" t="s">
        <v>29</v>
      </c>
      <c r="AB73" s="61">
        <v>0</v>
      </c>
      <c r="AC73" s="29" t="s">
        <v>29</v>
      </c>
      <c r="AD73" s="61">
        <v>0</v>
      </c>
      <c r="AE73" s="29" t="s">
        <v>29</v>
      </c>
      <c r="AF73" s="61">
        <v>0</v>
      </c>
      <c r="AG73" s="10">
        <v>0</v>
      </c>
      <c r="AH73" s="29" t="s">
        <v>29</v>
      </c>
      <c r="AI73" s="61">
        <v>0</v>
      </c>
      <c r="AJ73" s="26" t="s">
        <v>29</v>
      </c>
      <c r="AK73" s="68">
        <v>0</v>
      </c>
      <c r="AL73" s="63" t="s">
        <v>29</v>
      </c>
      <c r="AM73" s="63">
        <v>0</v>
      </c>
    </row>
    <row r="74" spans="2:39" ht="19.5" customHeight="1">
      <c r="B74" s="23"/>
      <c r="C74" s="24"/>
      <c r="D74" s="25" t="s">
        <v>287</v>
      </c>
      <c r="E74" s="25"/>
      <c r="F74" s="149" t="s">
        <v>288</v>
      </c>
      <c r="G74" s="150"/>
      <c r="H74" s="30" t="s">
        <v>289</v>
      </c>
      <c r="I74" s="43">
        <v>62738.92</v>
      </c>
      <c r="J74" s="48">
        <f t="shared" si="3"/>
        <v>48.548262787278496</v>
      </c>
      <c r="K74" s="24"/>
      <c r="L74" s="29" t="s">
        <v>289</v>
      </c>
      <c r="M74" s="41">
        <v>62738.92</v>
      </c>
      <c r="N74" s="133">
        <f t="shared" si="1"/>
        <v>48.548262787278496</v>
      </c>
      <c r="O74" s="28" t="s">
        <v>290</v>
      </c>
      <c r="P74" s="61">
        <v>62738.92</v>
      </c>
      <c r="Q74" s="29" t="s">
        <v>291</v>
      </c>
      <c r="R74" s="61">
        <v>58038.15</v>
      </c>
      <c r="S74" s="29" t="s">
        <v>292</v>
      </c>
      <c r="T74" s="61">
        <v>4700.77</v>
      </c>
      <c r="U74" s="29" t="s">
        <v>29</v>
      </c>
      <c r="V74" s="61">
        <v>0</v>
      </c>
      <c r="W74" s="29" t="s">
        <v>286</v>
      </c>
      <c r="X74" s="61">
        <v>0</v>
      </c>
      <c r="Y74" s="29" t="s">
        <v>29</v>
      </c>
      <c r="Z74" s="61">
        <v>0</v>
      </c>
      <c r="AA74" s="29" t="s">
        <v>29</v>
      </c>
      <c r="AB74" s="61">
        <v>0</v>
      </c>
      <c r="AC74" s="29" t="s">
        <v>29</v>
      </c>
      <c r="AD74" s="61">
        <v>0</v>
      </c>
      <c r="AE74" s="29" t="s">
        <v>29</v>
      </c>
      <c r="AF74" s="61">
        <v>0</v>
      </c>
      <c r="AG74" s="10">
        <v>0</v>
      </c>
      <c r="AH74" s="29" t="s">
        <v>29</v>
      </c>
      <c r="AI74" s="61">
        <v>0</v>
      </c>
      <c r="AJ74" s="26" t="s">
        <v>29</v>
      </c>
      <c r="AK74" s="68">
        <v>0</v>
      </c>
      <c r="AL74" s="63" t="s">
        <v>29</v>
      </c>
      <c r="AM74" s="63">
        <v>0</v>
      </c>
    </row>
    <row r="75" spans="2:39" ht="13.5" customHeight="1">
      <c r="B75" s="23"/>
      <c r="C75" s="24"/>
      <c r="D75" s="25" t="s">
        <v>293</v>
      </c>
      <c r="E75" s="25"/>
      <c r="F75" s="149" t="s">
        <v>43</v>
      </c>
      <c r="G75" s="150"/>
      <c r="H75" s="30" t="s">
        <v>294</v>
      </c>
      <c r="I75" s="43">
        <v>91792.3</v>
      </c>
      <c r="J75" s="48">
        <f t="shared" si="3"/>
        <v>67.42195877954549</v>
      </c>
      <c r="K75" s="24"/>
      <c r="L75" s="29" t="s">
        <v>294</v>
      </c>
      <c r="M75" s="41">
        <v>91792.3</v>
      </c>
      <c r="N75" s="133">
        <f t="shared" si="1"/>
        <v>67.42195877954549</v>
      </c>
      <c r="O75" s="28" t="s">
        <v>54</v>
      </c>
      <c r="P75" s="61">
        <v>9963</v>
      </c>
      <c r="Q75" s="29" t="s">
        <v>29</v>
      </c>
      <c r="R75" s="61">
        <v>0</v>
      </c>
      <c r="S75" s="29" t="s">
        <v>54</v>
      </c>
      <c r="T75" s="61">
        <v>9963</v>
      </c>
      <c r="U75" s="29" t="s">
        <v>29</v>
      </c>
      <c r="V75" s="61">
        <v>0</v>
      </c>
      <c r="W75" s="29" t="s">
        <v>295</v>
      </c>
      <c r="X75" s="61">
        <v>81829.3</v>
      </c>
      <c r="Y75" s="29" t="s">
        <v>29</v>
      </c>
      <c r="Z75" s="61">
        <v>0</v>
      </c>
      <c r="AA75" s="29" t="s">
        <v>29</v>
      </c>
      <c r="AB75" s="61">
        <v>0</v>
      </c>
      <c r="AC75" s="29" t="s">
        <v>29</v>
      </c>
      <c r="AD75" s="61">
        <v>0</v>
      </c>
      <c r="AE75" s="29" t="s">
        <v>29</v>
      </c>
      <c r="AF75" s="61">
        <v>0</v>
      </c>
      <c r="AG75" s="10">
        <v>0</v>
      </c>
      <c r="AH75" s="29" t="s">
        <v>29</v>
      </c>
      <c r="AI75" s="61">
        <v>0</v>
      </c>
      <c r="AJ75" s="26" t="s">
        <v>29</v>
      </c>
      <c r="AK75" s="68">
        <v>0</v>
      </c>
      <c r="AL75" s="63" t="s">
        <v>29</v>
      </c>
      <c r="AM75" s="63">
        <v>0</v>
      </c>
    </row>
    <row r="76" spans="2:39" ht="19.5" customHeight="1">
      <c r="B76" s="23" t="s">
        <v>296</v>
      </c>
      <c r="C76" s="24"/>
      <c r="D76" s="25"/>
      <c r="E76" s="25"/>
      <c r="F76" s="149" t="s">
        <v>297</v>
      </c>
      <c r="G76" s="150"/>
      <c r="H76" s="30" t="s">
        <v>298</v>
      </c>
      <c r="I76" s="43">
        <f>I77</f>
        <v>477169.32</v>
      </c>
      <c r="J76" s="48">
        <f t="shared" si="3"/>
        <v>44.07468346001601</v>
      </c>
      <c r="K76" s="24"/>
      <c r="L76" s="29" t="s">
        <v>298</v>
      </c>
      <c r="M76" s="128">
        <f>M77</f>
        <v>477169.32</v>
      </c>
      <c r="N76" s="133">
        <f t="shared" si="1"/>
        <v>44.07468346001601</v>
      </c>
      <c r="O76" s="28" t="s">
        <v>29</v>
      </c>
      <c r="P76" s="43">
        <f>P77</f>
        <v>0</v>
      </c>
      <c r="Q76" s="29" t="s">
        <v>29</v>
      </c>
      <c r="R76" s="43">
        <f>R77</f>
        <v>0</v>
      </c>
      <c r="S76" s="29" t="s">
        <v>29</v>
      </c>
      <c r="T76" s="43">
        <f>T77</f>
        <v>0</v>
      </c>
      <c r="U76" s="29" t="s">
        <v>29</v>
      </c>
      <c r="V76" s="43">
        <f>V77</f>
        <v>0</v>
      </c>
      <c r="W76" s="29" t="s">
        <v>29</v>
      </c>
      <c r="X76" s="43">
        <f>X77</f>
        <v>0</v>
      </c>
      <c r="Y76" s="29" t="s">
        <v>298</v>
      </c>
      <c r="Z76" s="43">
        <f>Z77</f>
        <v>477169.32</v>
      </c>
      <c r="AA76" s="29" t="s">
        <v>29</v>
      </c>
      <c r="AB76" s="43">
        <f>AB77</f>
        <v>0</v>
      </c>
      <c r="AC76" s="29" t="s">
        <v>29</v>
      </c>
      <c r="AD76" s="43">
        <f>AD77</f>
        <v>0</v>
      </c>
      <c r="AE76" s="29" t="s">
        <v>29</v>
      </c>
      <c r="AF76" s="43">
        <f>AF77</f>
        <v>0</v>
      </c>
      <c r="AG76" s="10">
        <v>0</v>
      </c>
      <c r="AH76" s="29" t="s">
        <v>29</v>
      </c>
      <c r="AI76" s="43">
        <f>AI77</f>
        <v>0</v>
      </c>
      <c r="AJ76" s="26" t="s">
        <v>29</v>
      </c>
      <c r="AK76" s="43">
        <f>AK77</f>
        <v>0</v>
      </c>
      <c r="AL76" s="63" t="s">
        <v>29</v>
      </c>
      <c r="AM76" s="43">
        <f>AM77</f>
        <v>0</v>
      </c>
    </row>
    <row r="77" spans="2:39" ht="13.5" customHeight="1">
      <c r="B77" s="23"/>
      <c r="C77" s="24"/>
      <c r="D77" s="25" t="s">
        <v>299</v>
      </c>
      <c r="E77" s="25"/>
      <c r="F77" s="149" t="s">
        <v>43</v>
      </c>
      <c r="G77" s="150"/>
      <c r="H77" s="30" t="s">
        <v>298</v>
      </c>
      <c r="I77" s="43">
        <v>477169.32</v>
      </c>
      <c r="J77" s="48">
        <f t="shared" si="3"/>
        <v>44.07468346001601</v>
      </c>
      <c r="K77" s="24"/>
      <c r="L77" s="29" t="s">
        <v>298</v>
      </c>
      <c r="M77" s="41">
        <v>477169.32</v>
      </c>
      <c r="N77" s="133">
        <f aca="true" t="shared" si="4" ref="N77:N97">(M77/L77)*100</f>
        <v>44.07468346001601</v>
      </c>
      <c r="O77" s="28" t="s">
        <v>29</v>
      </c>
      <c r="P77" s="61">
        <v>0</v>
      </c>
      <c r="Q77" s="29" t="s">
        <v>29</v>
      </c>
      <c r="R77" s="61">
        <v>0</v>
      </c>
      <c r="S77" s="29" t="s">
        <v>29</v>
      </c>
      <c r="T77" s="61">
        <v>0</v>
      </c>
      <c r="U77" s="29" t="s">
        <v>29</v>
      </c>
      <c r="V77" s="61">
        <v>0</v>
      </c>
      <c r="W77" s="29" t="s">
        <v>29</v>
      </c>
      <c r="X77" s="61">
        <v>0</v>
      </c>
      <c r="Y77" s="29" t="s">
        <v>298</v>
      </c>
      <c r="Z77" s="61">
        <v>477169.32</v>
      </c>
      <c r="AA77" s="29" t="s">
        <v>29</v>
      </c>
      <c r="AB77" s="61">
        <v>0</v>
      </c>
      <c r="AC77" s="29" t="s">
        <v>29</v>
      </c>
      <c r="AD77" s="61">
        <v>0</v>
      </c>
      <c r="AE77" s="29" t="s">
        <v>29</v>
      </c>
      <c r="AF77" s="61">
        <v>0</v>
      </c>
      <c r="AG77" s="10">
        <v>0</v>
      </c>
      <c r="AH77" s="29" t="s">
        <v>29</v>
      </c>
      <c r="AI77" s="61">
        <v>0</v>
      </c>
      <c r="AJ77" s="26" t="s">
        <v>29</v>
      </c>
      <c r="AK77" s="68">
        <v>0</v>
      </c>
      <c r="AL77" s="63" t="s">
        <v>29</v>
      </c>
      <c r="AM77" s="63">
        <v>0</v>
      </c>
    </row>
    <row r="78" spans="2:39" ht="13.5" customHeight="1">
      <c r="B78" s="23" t="s">
        <v>300</v>
      </c>
      <c r="C78" s="24"/>
      <c r="D78" s="25"/>
      <c r="E78" s="25"/>
      <c r="F78" s="149" t="s">
        <v>301</v>
      </c>
      <c r="G78" s="150"/>
      <c r="H78" s="30" t="s">
        <v>302</v>
      </c>
      <c r="I78" s="43">
        <f>SUM(I79:I81)</f>
        <v>196206.75</v>
      </c>
      <c r="J78" s="48">
        <f t="shared" si="3"/>
        <v>74.8912168068125</v>
      </c>
      <c r="K78" s="24"/>
      <c r="L78" s="29" t="s">
        <v>302</v>
      </c>
      <c r="M78" s="128">
        <f>SUM(M79:M81)</f>
        <v>196206.75</v>
      </c>
      <c r="N78" s="133">
        <f t="shared" si="4"/>
        <v>74.8912168068125</v>
      </c>
      <c r="O78" s="28" t="s">
        <v>303</v>
      </c>
      <c r="P78" s="43">
        <f>SUM(P79:P81)</f>
        <v>25721.87</v>
      </c>
      <c r="Q78" s="29" t="s">
        <v>304</v>
      </c>
      <c r="R78" s="43">
        <f>SUM(R79:R81)</f>
        <v>20049.2</v>
      </c>
      <c r="S78" s="29" t="s">
        <v>305</v>
      </c>
      <c r="T78" s="43">
        <f>SUM(T79:T81)</f>
        <v>5672.67</v>
      </c>
      <c r="U78" s="29" t="s">
        <v>29</v>
      </c>
      <c r="V78" s="43">
        <f>SUM(V79:V81)</f>
        <v>0</v>
      </c>
      <c r="W78" s="29" t="s">
        <v>306</v>
      </c>
      <c r="X78" s="43">
        <f>SUM(X79:X81)</f>
        <v>170484.88</v>
      </c>
      <c r="Y78" s="29" t="s">
        <v>29</v>
      </c>
      <c r="Z78" s="43">
        <f>SUM(Z79:Z81)</f>
        <v>0</v>
      </c>
      <c r="AA78" s="29" t="s">
        <v>29</v>
      </c>
      <c r="AB78" s="43">
        <f>SUM(AB79:AB81)</f>
        <v>0</v>
      </c>
      <c r="AC78" s="29" t="s">
        <v>29</v>
      </c>
      <c r="AD78" s="43">
        <f>SUM(AD79:AD81)</f>
        <v>0</v>
      </c>
      <c r="AE78" s="29" t="s">
        <v>29</v>
      </c>
      <c r="AF78" s="43">
        <f>SUM(AF79:AF81)</f>
        <v>0</v>
      </c>
      <c r="AG78" s="10">
        <v>0</v>
      </c>
      <c r="AH78" s="29" t="s">
        <v>29</v>
      </c>
      <c r="AI78" s="43">
        <f>SUM(AI79:AI81)</f>
        <v>0</v>
      </c>
      <c r="AJ78" s="26" t="s">
        <v>29</v>
      </c>
      <c r="AK78" s="43">
        <f>SUM(AK79:AK81)</f>
        <v>0</v>
      </c>
      <c r="AL78" s="63" t="s">
        <v>29</v>
      </c>
      <c r="AM78" s="43">
        <f>SUM(AM79:AM81)</f>
        <v>0</v>
      </c>
    </row>
    <row r="79" spans="2:39" ht="13.5" customHeight="1">
      <c r="B79" s="23"/>
      <c r="C79" s="24"/>
      <c r="D79" s="25" t="s">
        <v>307</v>
      </c>
      <c r="E79" s="25"/>
      <c r="F79" s="149" t="s">
        <v>308</v>
      </c>
      <c r="G79" s="150"/>
      <c r="H79" s="30" t="s">
        <v>309</v>
      </c>
      <c r="I79" s="43">
        <v>27043.75</v>
      </c>
      <c r="J79" s="48">
        <f t="shared" si="3"/>
        <v>48.659091726942314</v>
      </c>
      <c r="K79" s="24"/>
      <c r="L79" s="29" t="s">
        <v>309</v>
      </c>
      <c r="M79" s="41">
        <v>27043.75</v>
      </c>
      <c r="N79" s="133">
        <f t="shared" si="4"/>
        <v>48.659091726942314</v>
      </c>
      <c r="O79" s="28" t="s">
        <v>310</v>
      </c>
      <c r="P79" s="61">
        <v>25721.87</v>
      </c>
      <c r="Q79" s="29" t="s">
        <v>304</v>
      </c>
      <c r="R79" s="61">
        <v>20049.2</v>
      </c>
      <c r="S79" s="29" t="s">
        <v>311</v>
      </c>
      <c r="T79" s="61">
        <v>5672.67</v>
      </c>
      <c r="U79" s="29" t="s">
        <v>29</v>
      </c>
      <c r="V79" s="61">
        <v>0</v>
      </c>
      <c r="W79" s="29" t="s">
        <v>312</v>
      </c>
      <c r="X79" s="61">
        <v>1321.88</v>
      </c>
      <c r="Y79" s="29" t="s">
        <v>29</v>
      </c>
      <c r="Z79" s="61">
        <v>0</v>
      </c>
      <c r="AA79" s="29" t="s">
        <v>29</v>
      </c>
      <c r="AB79" s="61">
        <v>0</v>
      </c>
      <c r="AC79" s="29" t="s">
        <v>29</v>
      </c>
      <c r="AD79" s="61">
        <v>0</v>
      </c>
      <c r="AE79" s="29" t="s">
        <v>29</v>
      </c>
      <c r="AF79" s="61">
        <v>0</v>
      </c>
      <c r="AG79" s="10">
        <v>0</v>
      </c>
      <c r="AH79" s="29" t="s">
        <v>29</v>
      </c>
      <c r="AI79" s="61">
        <v>0</v>
      </c>
      <c r="AJ79" s="26" t="s">
        <v>29</v>
      </c>
      <c r="AK79" s="68">
        <v>0</v>
      </c>
      <c r="AL79" s="63" t="s">
        <v>29</v>
      </c>
      <c r="AM79" s="63">
        <v>0</v>
      </c>
    </row>
    <row r="80" spans="2:39" ht="13.5" customHeight="1">
      <c r="B80" s="23"/>
      <c r="C80" s="24"/>
      <c r="D80" s="25" t="s">
        <v>313</v>
      </c>
      <c r="E80" s="25"/>
      <c r="F80" s="149" t="s">
        <v>314</v>
      </c>
      <c r="G80" s="150"/>
      <c r="H80" s="30" t="s">
        <v>315</v>
      </c>
      <c r="I80" s="43">
        <v>169163</v>
      </c>
      <c r="J80" s="48">
        <f t="shared" si="3"/>
        <v>82.0745333779699</v>
      </c>
      <c r="K80" s="24"/>
      <c r="L80" s="29" t="s">
        <v>315</v>
      </c>
      <c r="M80" s="41">
        <v>169163</v>
      </c>
      <c r="N80" s="133">
        <f t="shared" si="4"/>
        <v>82.0745333779699</v>
      </c>
      <c r="O80" s="28" t="s">
        <v>29</v>
      </c>
      <c r="P80" s="61">
        <v>0</v>
      </c>
      <c r="Q80" s="29" t="s">
        <v>29</v>
      </c>
      <c r="R80" s="61">
        <v>0</v>
      </c>
      <c r="S80" s="29" t="s">
        <v>29</v>
      </c>
      <c r="T80" s="61">
        <v>0</v>
      </c>
      <c r="U80" s="29" t="s">
        <v>29</v>
      </c>
      <c r="V80" s="61">
        <v>0</v>
      </c>
      <c r="W80" s="29" t="s">
        <v>315</v>
      </c>
      <c r="X80" s="61">
        <v>169163</v>
      </c>
      <c r="Y80" s="29" t="s">
        <v>29</v>
      </c>
      <c r="Z80" s="61">
        <v>0</v>
      </c>
      <c r="AA80" s="29" t="s">
        <v>29</v>
      </c>
      <c r="AB80" s="61">
        <v>0</v>
      </c>
      <c r="AC80" s="29" t="s">
        <v>29</v>
      </c>
      <c r="AD80" s="61">
        <v>0</v>
      </c>
      <c r="AE80" s="29" t="s">
        <v>29</v>
      </c>
      <c r="AF80" s="61">
        <v>0</v>
      </c>
      <c r="AG80" s="10">
        <v>0</v>
      </c>
      <c r="AH80" s="29" t="s">
        <v>29</v>
      </c>
      <c r="AI80" s="61">
        <v>0</v>
      </c>
      <c r="AJ80" s="26" t="s">
        <v>29</v>
      </c>
      <c r="AK80" s="68">
        <v>0</v>
      </c>
      <c r="AL80" s="63" t="s">
        <v>29</v>
      </c>
      <c r="AM80" s="63">
        <v>0</v>
      </c>
    </row>
    <row r="81" spans="2:39" ht="17.25" customHeight="1">
      <c r="B81" s="23"/>
      <c r="C81" s="24"/>
      <c r="D81" s="25" t="s">
        <v>316</v>
      </c>
      <c r="E81" s="25"/>
      <c r="F81" s="149" t="s">
        <v>228</v>
      </c>
      <c r="G81" s="150"/>
      <c r="H81" s="30" t="s">
        <v>317</v>
      </c>
      <c r="I81" s="43">
        <v>0</v>
      </c>
      <c r="J81" s="48">
        <f t="shared" si="3"/>
        <v>0</v>
      </c>
      <c r="K81" s="24"/>
      <c r="L81" s="29" t="s">
        <v>317</v>
      </c>
      <c r="M81" s="41">
        <v>0</v>
      </c>
      <c r="N81" s="133">
        <f t="shared" si="4"/>
        <v>0</v>
      </c>
      <c r="O81" s="28" t="s">
        <v>317</v>
      </c>
      <c r="P81" s="61">
        <v>0</v>
      </c>
      <c r="Q81" s="29" t="s">
        <v>29</v>
      </c>
      <c r="R81" s="61">
        <v>0</v>
      </c>
      <c r="S81" s="29" t="s">
        <v>317</v>
      </c>
      <c r="T81" s="61">
        <v>0</v>
      </c>
      <c r="U81" s="29" t="s">
        <v>29</v>
      </c>
      <c r="V81" s="61">
        <v>0</v>
      </c>
      <c r="W81" s="29" t="s">
        <v>29</v>
      </c>
      <c r="X81" s="61">
        <v>0</v>
      </c>
      <c r="Y81" s="29" t="s">
        <v>29</v>
      </c>
      <c r="Z81" s="61">
        <v>0</v>
      </c>
      <c r="AA81" s="29" t="s">
        <v>29</v>
      </c>
      <c r="AB81" s="61">
        <v>0</v>
      </c>
      <c r="AC81" s="29" t="s">
        <v>29</v>
      </c>
      <c r="AD81" s="61">
        <v>0</v>
      </c>
      <c r="AE81" s="29" t="s">
        <v>29</v>
      </c>
      <c r="AF81" s="61">
        <v>0</v>
      </c>
      <c r="AG81" s="10">
        <v>0</v>
      </c>
      <c r="AH81" s="29" t="s">
        <v>29</v>
      </c>
      <c r="AI81" s="61">
        <v>0</v>
      </c>
      <c r="AJ81" s="26" t="s">
        <v>29</v>
      </c>
      <c r="AK81" s="68">
        <v>0</v>
      </c>
      <c r="AL81" s="63" t="s">
        <v>29</v>
      </c>
      <c r="AM81" s="63">
        <v>0</v>
      </c>
    </row>
    <row r="82" spans="2:39" ht="18.75" customHeight="1">
      <c r="B82" s="23" t="s">
        <v>318</v>
      </c>
      <c r="C82" s="24"/>
      <c r="D82" s="25"/>
      <c r="E82" s="25"/>
      <c r="F82" s="149" t="s">
        <v>319</v>
      </c>
      <c r="G82" s="150"/>
      <c r="H82" s="30" t="s">
        <v>320</v>
      </c>
      <c r="I82" s="43">
        <f>SUM(I83:I88)</f>
        <v>109930.17000000001</v>
      </c>
      <c r="J82" s="48">
        <f t="shared" si="3"/>
        <v>7.802510745133018</v>
      </c>
      <c r="K82" s="24"/>
      <c r="L82" s="29" t="s">
        <v>321</v>
      </c>
      <c r="M82" s="128">
        <f>SUM(M83:M88)</f>
        <v>109930.17000000001</v>
      </c>
      <c r="N82" s="133">
        <f t="shared" si="4"/>
        <v>35.01990904076116</v>
      </c>
      <c r="O82" s="28" t="s">
        <v>321</v>
      </c>
      <c r="P82" s="43">
        <f>SUM(P83:P88)</f>
        <v>109930.17000000001</v>
      </c>
      <c r="Q82" s="29" t="s">
        <v>29</v>
      </c>
      <c r="R82" s="43">
        <f>SUM(R83:R88)</f>
        <v>0</v>
      </c>
      <c r="S82" s="29" t="s">
        <v>321</v>
      </c>
      <c r="T82" s="43">
        <f>SUM(T83:T88)</f>
        <v>109930.17000000001</v>
      </c>
      <c r="U82" s="29" t="s">
        <v>29</v>
      </c>
      <c r="V82" s="43">
        <f>SUM(V83:V88)</f>
        <v>0</v>
      </c>
      <c r="W82" s="29" t="s">
        <v>29</v>
      </c>
      <c r="X82" s="43">
        <f>SUM(X83:X88)</f>
        <v>0</v>
      </c>
      <c r="Y82" s="29" t="s">
        <v>29</v>
      </c>
      <c r="Z82" s="43">
        <f>SUM(Z83:Z88)</f>
        <v>0</v>
      </c>
      <c r="AA82" s="29" t="s">
        <v>29</v>
      </c>
      <c r="AB82" s="43">
        <f>SUM(AB83:AB88)</f>
        <v>0</v>
      </c>
      <c r="AC82" s="29" t="s">
        <v>29</v>
      </c>
      <c r="AD82" s="43">
        <f>SUM(AD83:AD88)</f>
        <v>0</v>
      </c>
      <c r="AE82" s="29" t="s">
        <v>322</v>
      </c>
      <c r="AF82" s="43">
        <f>SUM(AF83:AF88)</f>
        <v>0</v>
      </c>
      <c r="AG82" s="10">
        <f aca="true" t="shared" si="5" ref="AG82:AG97">(AF82/AE82)*100</f>
        <v>0</v>
      </c>
      <c r="AH82" s="29" t="s">
        <v>323</v>
      </c>
      <c r="AI82" s="43">
        <f>SUM(AI83:AI88)</f>
        <v>0</v>
      </c>
      <c r="AJ82" s="26" t="s">
        <v>29</v>
      </c>
      <c r="AK82" s="43">
        <f>SUM(AK83:AK88)</f>
        <v>0</v>
      </c>
      <c r="AL82" s="63" t="s">
        <v>324</v>
      </c>
      <c r="AM82" s="43">
        <f>SUM(AM83:AM88)</f>
        <v>0</v>
      </c>
    </row>
    <row r="83" spans="2:39" ht="16.5" customHeight="1">
      <c r="B83" s="23"/>
      <c r="C83" s="24"/>
      <c r="D83" s="25" t="s">
        <v>325</v>
      </c>
      <c r="E83" s="25"/>
      <c r="F83" s="149" t="s">
        <v>326</v>
      </c>
      <c r="G83" s="150"/>
      <c r="H83" s="30" t="s">
        <v>324</v>
      </c>
      <c r="I83" s="43">
        <v>0</v>
      </c>
      <c r="J83" s="48">
        <f t="shared" si="3"/>
        <v>0</v>
      </c>
      <c r="K83" s="24"/>
      <c r="L83" s="29" t="s">
        <v>29</v>
      </c>
      <c r="M83" s="41">
        <v>0</v>
      </c>
      <c r="N83" s="133">
        <v>0</v>
      </c>
      <c r="O83" s="28" t="s">
        <v>29</v>
      </c>
      <c r="P83" s="61">
        <v>0</v>
      </c>
      <c r="Q83" s="29" t="s">
        <v>29</v>
      </c>
      <c r="R83" s="61">
        <v>0</v>
      </c>
      <c r="S83" s="29" t="s">
        <v>29</v>
      </c>
      <c r="T83" s="61">
        <v>0</v>
      </c>
      <c r="U83" s="29" t="s">
        <v>29</v>
      </c>
      <c r="V83" s="61">
        <v>0</v>
      </c>
      <c r="W83" s="29" t="s">
        <v>29</v>
      </c>
      <c r="X83" s="61">
        <v>0</v>
      </c>
      <c r="Y83" s="29" t="s">
        <v>29</v>
      </c>
      <c r="Z83" s="61">
        <v>0</v>
      </c>
      <c r="AA83" s="29" t="s">
        <v>29</v>
      </c>
      <c r="AB83" s="61">
        <v>0</v>
      </c>
      <c r="AC83" s="29" t="s">
        <v>29</v>
      </c>
      <c r="AD83" s="61">
        <v>0</v>
      </c>
      <c r="AE83" s="29" t="s">
        <v>324</v>
      </c>
      <c r="AF83" s="61">
        <v>0</v>
      </c>
      <c r="AG83" s="10">
        <f t="shared" si="5"/>
        <v>0</v>
      </c>
      <c r="AH83" s="29" t="s">
        <v>29</v>
      </c>
      <c r="AI83" s="61">
        <v>0</v>
      </c>
      <c r="AJ83" s="26" t="s">
        <v>29</v>
      </c>
      <c r="AK83" s="68">
        <v>0</v>
      </c>
      <c r="AL83" s="63" t="s">
        <v>324</v>
      </c>
      <c r="AM83" s="63">
        <v>0</v>
      </c>
    </row>
    <row r="84" spans="2:39" ht="13.5" customHeight="1">
      <c r="B84" s="23"/>
      <c r="C84" s="24"/>
      <c r="D84" s="25" t="s">
        <v>327</v>
      </c>
      <c r="E84" s="25"/>
      <c r="F84" s="149" t="s">
        <v>328</v>
      </c>
      <c r="G84" s="150"/>
      <c r="H84" s="30" t="s">
        <v>329</v>
      </c>
      <c r="I84" s="43">
        <v>2298</v>
      </c>
      <c r="J84" s="48">
        <f t="shared" si="3"/>
        <v>8.838461538461537</v>
      </c>
      <c r="K84" s="24"/>
      <c r="L84" s="29" t="s">
        <v>329</v>
      </c>
      <c r="M84" s="41">
        <v>2298</v>
      </c>
      <c r="N84" s="133">
        <f t="shared" si="4"/>
        <v>8.838461538461537</v>
      </c>
      <c r="O84" s="28" t="s">
        <v>329</v>
      </c>
      <c r="P84" s="61">
        <v>2298</v>
      </c>
      <c r="Q84" s="29" t="s">
        <v>29</v>
      </c>
      <c r="R84" s="61">
        <v>0</v>
      </c>
      <c r="S84" s="29" t="s">
        <v>329</v>
      </c>
      <c r="T84" s="61">
        <v>2298</v>
      </c>
      <c r="U84" s="29" t="s">
        <v>29</v>
      </c>
      <c r="V84" s="61">
        <v>0</v>
      </c>
      <c r="W84" s="29" t="s">
        <v>29</v>
      </c>
      <c r="X84" s="61">
        <v>0</v>
      </c>
      <c r="Y84" s="29" t="s">
        <v>29</v>
      </c>
      <c r="Z84" s="61">
        <v>0</v>
      </c>
      <c r="AA84" s="29" t="s">
        <v>29</v>
      </c>
      <c r="AB84" s="61">
        <v>0</v>
      </c>
      <c r="AC84" s="29" t="s">
        <v>29</v>
      </c>
      <c r="AD84" s="61">
        <v>0</v>
      </c>
      <c r="AE84" s="29" t="s">
        <v>29</v>
      </c>
      <c r="AF84" s="61">
        <v>0</v>
      </c>
      <c r="AG84" s="10">
        <v>0</v>
      </c>
      <c r="AH84" s="29" t="s">
        <v>29</v>
      </c>
      <c r="AI84" s="61">
        <v>0</v>
      </c>
      <c r="AJ84" s="26" t="s">
        <v>29</v>
      </c>
      <c r="AK84" s="68">
        <v>0</v>
      </c>
      <c r="AL84" s="63" t="s">
        <v>29</v>
      </c>
      <c r="AM84" s="63">
        <v>0</v>
      </c>
    </row>
    <row r="85" spans="2:39" ht="13.5" customHeight="1">
      <c r="B85" s="23"/>
      <c r="C85" s="24"/>
      <c r="D85" s="25" t="s">
        <v>330</v>
      </c>
      <c r="E85" s="25"/>
      <c r="F85" s="149" t="s">
        <v>331</v>
      </c>
      <c r="G85" s="150"/>
      <c r="H85" s="30" t="s">
        <v>332</v>
      </c>
      <c r="I85" s="43">
        <v>3860.24</v>
      </c>
      <c r="J85" s="48">
        <f t="shared" si="3"/>
        <v>24.126499999999997</v>
      </c>
      <c r="K85" s="24"/>
      <c r="L85" s="29" t="s">
        <v>332</v>
      </c>
      <c r="M85" s="41">
        <v>3860.24</v>
      </c>
      <c r="N85" s="133">
        <f t="shared" si="4"/>
        <v>24.126499999999997</v>
      </c>
      <c r="O85" s="28" t="s">
        <v>332</v>
      </c>
      <c r="P85" s="61">
        <v>3860.24</v>
      </c>
      <c r="Q85" s="29" t="s">
        <v>29</v>
      </c>
      <c r="R85" s="61">
        <v>0</v>
      </c>
      <c r="S85" s="29" t="s">
        <v>332</v>
      </c>
      <c r="T85" s="61">
        <v>3860.24</v>
      </c>
      <c r="U85" s="29" t="s">
        <v>29</v>
      </c>
      <c r="V85" s="61">
        <v>0</v>
      </c>
      <c r="W85" s="29" t="s">
        <v>29</v>
      </c>
      <c r="X85" s="61">
        <v>0</v>
      </c>
      <c r="Y85" s="29" t="s">
        <v>29</v>
      </c>
      <c r="Z85" s="61">
        <v>0</v>
      </c>
      <c r="AA85" s="29" t="s">
        <v>29</v>
      </c>
      <c r="AB85" s="61">
        <v>0</v>
      </c>
      <c r="AC85" s="29" t="s">
        <v>29</v>
      </c>
      <c r="AD85" s="61">
        <v>0</v>
      </c>
      <c r="AE85" s="29" t="s">
        <v>29</v>
      </c>
      <c r="AF85" s="61">
        <v>0</v>
      </c>
      <c r="AG85" s="10">
        <v>0</v>
      </c>
      <c r="AH85" s="29" t="s">
        <v>29</v>
      </c>
      <c r="AI85" s="61">
        <v>0</v>
      </c>
      <c r="AJ85" s="26" t="s">
        <v>29</v>
      </c>
      <c r="AK85" s="68">
        <v>0</v>
      </c>
      <c r="AL85" s="63" t="s">
        <v>29</v>
      </c>
      <c r="AM85" s="63">
        <v>0</v>
      </c>
    </row>
    <row r="86" spans="2:39" ht="13.5" customHeight="1">
      <c r="B86" s="23"/>
      <c r="C86" s="24"/>
      <c r="D86" s="25" t="s">
        <v>333</v>
      </c>
      <c r="E86" s="25"/>
      <c r="F86" s="149" t="s">
        <v>334</v>
      </c>
      <c r="G86" s="150"/>
      <c r="H86" s="30" t="s">
        <v>335</v>
      </c>
      <c r="I86" s="43">
        <v>71288.91</v>
      </c>
      <c r="J86" s="48">
        <f t="shared" si="3"/>
        <v>24.16573220338983</v>
      </c>
      <c r="K86" s="24"/>
      <c r="L86" s="29" t="s">
        <v>336</v>
      </c>
      <c r="M86" s="41">
        <v>71288.91</v>
      </c>
      <c r="N86" s="133">
        <f t="shared" si="4"/>
        <v>36.55841538461539</v>
      </c>
      <c r="O86" s="28" t="s">
        <v>336</v>
      </c>
      <c r="P86" s="61">
        <v>71288.91</v>
      </c>
      <c r="Q86" s="29" t="s">
        <v>29</v>
      </c>
      <c r="R86" s="61">
        <v>0</v>
      </c>
      <c r="S86" s="29" t="s">
        <v>336</v>
      </c>
      <c r="T86" s="61">
        <v>71288.91</v>
      </c>
      <c r="U86" s="29" t="s">
        <v>29</v>
      </c>
      <c r="V86" s="61">
        <v>0</v>
      </c>
      <c r="W86" s="29" t="s">
        <v>29</v>
      </c>
      <c r="X86" s="61">
        <v>0</v>
      </c>
      <c r="Y86" s="29" t="s">
        <v>29</v>
      </c>
      <c r="Z86" s="61">
        <v>0</v>
      </c>
      <c r="AA86" s="29" t="s">
        <v>29</v>
      </c>
      <c r="AB86" s="61">
        <v>0</v>
      </c>
      <c r="AC86" s="29" t="s">
        <v>29</v>
      </c>
      <c r="AD86" s="61">
        <v>0</v>
      </c>
      <c r="AE86" s="29" t="s">
        <v>85</v>
      </c>
      <c r="AF86" s="61">
        <v>0</v>
      </c>
      <c r="AG86" s="10">
        <f t="shared" si="5"/>
        <v>0</v>
      </c>
      <c r="AH86" s="29" t="s">
        <v>85</v>
      </c>
      <c r="AI86" s="61">
        <v>0</v>
      </c>
      <c r="AJ86" s="26" t="s">
        <v>29</v>
      </c>
      <c r="AK86" s="68">
        <v>0</v>
      </c>
      <c r="AL86" s="63" t="s">
        <v>29</v>
      </c>
      <c r="AM86" s="63">
        <v>0</v>
      </c>
    </row>
    <row r="87" spans="2:39" ht="27.75" customHeight="1">
      <c r="B87" s="23"/>
      <c r="C87" s="24"/>
      <c r="D87" s="25" t="s">
        <v>337</v>
      </c>
      <c r="E87" s="25"/>
      <c r="F87" s="149" t="s">
        <v>338</v>
      </c>
      <c r="G87" s="150"/>
      <c r="H87" s="30" t="s">
        <v>339</v>
      </c>
      <c r="I87" s="43">
        <v>1547.14</v>
      </c>
      <c r="J87" s="48">
        <f t="shared" si="3"/>
        <v>48.903794363454764</v>
      </c>
      <c r="K87" s="24"/>
      <c r="L87" s="29" t="s">
        <v>339</v>
      </c>
      <c r="M87" s="41">
        <v>1547.14</v>
      </c>
      <c r="N87" s="133">
        <f t="shared" si="4"/>
        <v>48.903794363454764</v>
      </c>
      <c r="O87" s="28" t="s">
        <v>339</v>
      </c>
      <c r="P87" s="61">
        <v>1547.14</v>
      </c>
      <c r="Q87" s="29" t="s">
        <v>29</v>
      </c>
      <c r="R87" s="61">
        <v>0</v>
      </c>
      <c r="S87" s="29" t="s">
        <v>339</v>
      </c>
      <c r="T87" s="61">
        <v>1547.14</v>
      </c>
      <c r="U87" s="29" t="s">
        <v>29</v>
      </c>
      <c r="V87" s="61">
        <v>0</v>
      </c>
      <c r="W87" s="29" t="s">
        <v>29</v>
      </c>
      <c r="X87" s="61">
        <v>0</v>
      </c>
      <c r="Y87" s="29" t="s">
        <v>29</v>
      </c>
      <c r="Z87" s="61">
        <v>0</v>
      </c>
      <c r="AA87" s="29" t="s">
        <v>29</v>
      </c>
      <c r="AB87" s="61">
        <v>0</v>
      </c>
      <c r="AC87" s="29" t="s">
        <v>29</v>
      </c>
      <c r="AD87" s="61">
        <v>0</v>
      </c>
      <c r="AE87" s="29" t="s">
        <v>29</v>
      </c>
      <c r="AF87" s="61">
        <v>0</v>
      </c>
      <c r="AG87" s="10">
        <v>0</v>
      </c>
      <c r="AH87" s="29" t="s">
        <v>29</v>
      </c>
      <c r="AI87" s="61">
        <v>0</v>
      </c>
      <c r="AJ87" s="26" t="s">
        <v>29</v>
      </c>
      <c r="AK87" s="68">
        <v>0</v>
      </c>
      <c r="AL87" s="63" t="s">
        <v>29</v>
      </c>
      <c r="AM87" s="63">
        <v>0</v>
      </c>
    </row>
    <row r="88" spans="2:39" ht="13.5" customHeight="1">
      <c r="B88" s="23"/>
      <c r="C88" s="24"/>
      <c r="D88" s="25" t="s">
        <v>340</v>
      </c>
      <c r="E88" s="25"/>
      <c r="F88" s="149" t="s">
        <v>43</v>
      </c>
      <c r="G88" s="150"/>
      <c r="H88" s="30" t="s">
        <v>341</v>
      </c>
      <c r="I88" s="43">
        <v>30935.88</v>
      </c>
      <c r="J88" s="48">
        <f t="shared" si="3"/>
        <v>29.819440160394816</v>
      </c>
      <c r="K88" s="24"/>
      <c r="L88" s="29" t="s">
        <v>342</v>
      </c>
      <c r="M88" s="41">
        <v>30935.88</v>
      </c>
      <c r="N88" s="133">
        <f t="shared" si="4"/>
        <v>41.950368843566935</v>
      </c>
      <c r="O88" s="28" t="s">
        <v>342</v>
      </c>
      <c r="P88" s="61">
        <v>30935.88</v>
      </c>
      <c r="Q88" s="29" t="s">
        <v>29</v>
      </c>
      <c r="R88" s="61">
        <v>0</v>
      </c>
      <c r="S88" s="29" t="s">
        <v>342</v>
      </c>
      <c r="T88" s="61">
        <v>30935.88</v>
      </c>
      <c r="U88" s="29" t="s">
        <v>29</v>
      </c>
      <c r="V88" s="61">
        <v>0</v>
      </c>
      <c r="W88" s="29" t="s">
        <v>29</v>
      </c>
      <c r="X88" s="61">
        <v>0</v>
      </c>
      <c r="Y88" s="29" t="s">
        <v>29</v>
      </c>
      <c r="Z88" s="61">
        <v>0</v>
      </c>
      <c r="AA88" s="29" t="s">
        <v>29</v>
      </c>
      <c r="AB88" s="61">
        <v>0</v>
      </c>
      <c r="AC88" s="29" t="s">
        <v>29</v>
      </c>
      <c r="AD88" s="61">
        <v>0</v>
      </c>
      <c r="AE88" s="29" t="s">
        <v>99</v>
      </c>
      <c r="AF88" s="61">
        <v>0</v>
      </c>
      <c r="AG88" s="10">
        <f t="shared" si="5"/>
        <v>0</v>
      </c>
      <c r="AH88" s="29" t="s">
        <v>99</v>
      </c>
      <c r="AI88" s="61">
        <v>0</v>
      </c>
      <c r="AJ88" s="26" t="s">
        <v>29</v>
      </c>
      <c r="AK88" s="68">
        <v>0</v>
      </c>
      <c r="AL88" s="63" t="s">
        <v>29</v>
      </c>
      <c r="AM88" s="63">
        <v>0</v>
      </c>
    </row>
    <row r="89" spans="2:39" ht="16.5" customHeight="1">
      <c r="B89" s="23" t="s">
        <v>343</v>
      </c>
      <c r="C89" s="24"/>
      <c r="D89" s="25"/>
      <c r="E89" s="25"/>
      <c r="F89" s="149" t="s">
        <v>344</v>
      </c>
      <c r="G89" s="150"/>
      <c r="H89" s="32" t="s">
        <v>345</v>
      </c>
      <c r="I89" s="45">
        <f>SUM(I90:I93)</f>
        <v>98497.86</v>
      </c>
      <c r="J89" s="48">
        <f t="shared" si="3"/>
        <v>33.175432805658474</v>
      </c>
      <c r="K89" s="24"/>
      <c r="L89" s="29" t="s">
        <v>346</v>
      </c>
      <c r="M89" s="129">
        <f>SUM(M90:M93)</f>
        <v>98497.86</v>
      </c>
      <c r="N89" s="133">
        <f t="shared" si="4"/>
        <v>33.85969749054658</v>
      </c>
      <c r="O89" s="28" t="s">
        <v>347</v>
      </c>
      <c r="P89" s="45">
        <f>SUM(P90:P93)</f>
        <v>45497.86000000001</v>
      </c>
      <c r="Q89" s="29" t="s">
        <v>348</v>
      </c>
      <c r="R89" s="45">
        <f>SUM(R90:R93)</f>
        <v>13059.33</v>
      </c>
      <c r="S89" s="29" t="s">
        <v>349</v>
      </c>
      <c r="T89" s="45">
        <f>SUM(T90:T93)</f>
        <v>32438.53</v>
      </c>
      <c r="U89" s="29" t="s">
        <v>84</v>
      </c>
      <c r="V89" s="45">
        <f>SUM(V90:V93)</f>
        <v>53000</v>
      </c>
      <c r="W89" s="29" t="s">
        <v>29</v>
      </c>
      <c r="X89" s="45">
        <f>SUM(X90:X93)</f>
        <v>0</v>
      </c>
      <c r="Y89" s="29" t="s">
        <v>29</v>
      </c>
      <c r="Z89" s="45">
        <f>SUM(Z90:Z93)</f>
        <v>0</v>
      </c>
      <c r="AA89" s="29" t="s">
        <v>29</v>
      </c>
      <c r="AB89" s="45">
        <f>SUM(AB90:AB93)</f>
        <v>0</v>
      </c>
      <c r="AC89" s="29" t="s">
        <v>29</v>
      </c>
      <c r="AD89" s="45">
        <f>SUM(AD90:AD93)</f>
        <v>0</v>
      </c>
      <c r="AE89" s="29" t="s">
        <v>350</v>
      </c>
      <c r="AF89" s="45">
        <f>SUM(AF90:AF93)</f>
        <v>0</v>
      </c>
      <c r="AG89" s="10">
        <f t="shared" si="5"/>
        <v>0</v>
      </c>
      <c r="AH89" s="29" t="s">
        <v>350</v>
      </c>
      <c r="AI89" s="45">
        <f>SUM(AI90:AI93)</f>
        <v>0</v>
      </c>
      <c r="AJ89" s="26" t="s">
        <v>29</v>
      </c>
      <c r="AK89" s="45">
        <f>SUM(AK90:AK93)</f>
        <v>0</v>
      </c>
      <c r="AL89" s="64" t="s">
        <v>29</v>
      </c>
      <c r="AM89" s="45">
        <f>SUM(AM90:AM93)</f>
        <v>0</v>
      </c>
    </row>
    <row r="90" spans="2:39" ht="15.75" customHeight="1">
      <c r="B90" s="23"/>
      <c r="C90" s="24"/>
      <c r="D90" s="25" t="s">
        <v>351</v>
      </c>
      <c r="E90" s="25"/>
      <c r="F90" s="149" t="s">
        <v>352</v>
      </c>
      <c r="G90" s="150"/>
      <c r="H90" s="26" t="s">
        <v>353</v>
      </c>
      <c r="I90" s="42">
        <v>52913.94</v>
      </c>
      <c r="J90" s="47">
        <f>(I90/H90)*100</f>
        <v>32.482467771639044</v>
      </c>
      <c r="K90" s="24"/>
      <c r="L90" s="29" t="s">
        <v>354</v>
      </c>
      <c r="M90" s="41">
        <v>52913.94</v>
      </c>
      <c r="N90" s="133">
        <f t="shared" si="4"/>
        <v>33.72462715105163</v>
      </c>
      <c r="O90" s="28" t="s">
        <v>355</v>
      </c>
      <c r="P90" s="61">
        <v>32913.94</v>
      </c>
      <c r="Q90" s="29" t="s">
        <v>356</v>
      </c>
      <c r="R90" s="61">
        <v>13059.33</v>
      </c>
      <c r="S90" s="29" t="s">
        <v>357</v>
      </c>
      <c r="T90" s="61">
        <v>19854.61</v>
      </c>
      <c r="U90" s="29" t="s">
        <v>358</v>
      </c>
      <c r="V90" s="61">
        <v>20000</v>
      </c>
      <c r="W90" s="29" t="s">
        <v>29</v>
      </c>
      <c r="X90" s="61">
        <v>0</v>
      </c>
      <c r="Y90" s="29" t="s">
        <v>29</v>
      </c>
      <c r="Z90" s="61">
        <v>0</v>
      </c>
      <c r="AA90" s="29" t="s">
        <v>29</v>
      </c>
      <c r="AB90" s="61">
        <v>0</v>
      </c>
      <c r="AC90" s="29" t="s">
        <v>29</v>
      </c>
      <c r="AD90" s="61">
        <v>0</v>
      </c>
      <c r="AE90" s="29" t="s">
        <v>350</v>
      </c>
      <c r="AF90" s="61">
        <v>0</v>
      </c>
      <c r="AG90" s="10">
        <f t="shared" si="5"/>
        <v>0</v>
      </c>
      <c r="AH90" s="29" t="s">
        <v>350</v>
      </c>
      <c r="AI90" s="62">
        <v>0</v>
      </c>
      <c r="AJ90" s="26" t="s">
        <v>29</v>
      </c>
      <c r="AK90" s="68">
        <v>0</v>
      </c>
      <c r="AL90" s="65" t="s">
        <v>29</v>
      </c>
      <c r="AM90" s="65">
        <v>0</v>
      </c>
    </row>
    <row r="91" spans="2:39" ht="20.25" customHeight="1">
      <c r="B91" s="23"/>
      <c r="C91" s="24"/>
      <c r="D91" s="25" t="s">
        <v>359</v>
      </c>
      <c r="E91" s="25"/>
      <c r="F91" s="149" t="s">
        <v>360</v>
      </c>
      <c r="G91" s="150"/>
      <c r="H91" s="26" t="s">
        <v>361</v>
      </c>
      <c r="I91" s="41">
        <v>11703.91</v>
      </c>
      <c r="J91" s="47">
        <f aca="true" t="shared" si="6" ref="J91:J97">(I91/H91)*100</f>
        <v>20.35462608695652</v>
      </c>
      <c r="K91" s="24"/>
      <c r="L91" s="29" t="s">
        <v>361</v>
      </c>
      <c r="M91" s="41">
        <v>11703.91</v>
      </c>
      <c r="N91" s="133">
        <f t="shared" si="4"/>
        <v>20.35462608695652</v>
      </c>
      <c r="O91" s="28" t="s">
        <v>361</v>
      </c>
      <c r="P91" s="61">
        <v>11703.91</v>
      </c>
      <c r="Q91" s="29" t="s">
        <v>247</v>
      </c>
      <c r="R91" s="61">
        <v>0</v>
      </c>
      <c r="S91" s="29" t="s">
        <v>362</v>
      </c>
      <c r="T91" s="61">
        <v>11703.91</v>
      </c>
      <c r="U91" s="29" t="s">
        <v>29</v>
      </c>
      <c r="V91" s="61">
        <v>0</v>
      </c>
      <c r="W91" s="29" t="s">
        <v>29</v>
      </c>
      <c r="X91" s="61">
        <v>0</v>
      </c>
      <c r="Y91" s="29" t="s">
        <v>29</v>
      </c>
      <c r="Z91" s="61">
        <v>0</v>
      </c>
      <c r="AA91" s="29" t="s">
        <v>29</v>
      </c>
      <c r="AB91" s="61">
        <v>0</v>
      </c>
      <c r="AC91" s="29" t="s">
        <v>29</v>
      </c>
      <c r="AD91" s="61">
        <v>0</v>
      </c>
      <c r="AE91" s="29" t="s">
        <v>29</v>
      </c>
      <c r="AF91" s="61">
        <v>0</v>
      </c>
      <c r="AG91" s="10">
        <v>0</v>
      </c>
      <c r="AH91" s="29" t="s">
        <v>29</v>
      </c>
      <c r="AI91" s="61">
        <v>0</v>
      </c>
      <c r="AJ91" s="26" t="s">
        <v>29</v>
      </c>
      <c r="AK91" s="68">
        <v>0</v>
      </c>
      <c r="AL91" s="65" t="s">
        <v>29</v>
      </c>
      <c r="AM91" s="65">
        <v>0</v>
      </c>
    </row>
    <row r="92" spans="2:39" ht="13.5" customHeight="1">
      <c r="B92" s="23"/>
      <c r="C92" s="24"/>
      <c r="D92" s="25" t="s">
        <v>363</v>
      </c>
      <c r="E92" s="25"/>
      <c r="F92" s="149" t="s">
        <v>364</v>
      </c>
      <c r="G92" s="150"/>
      <c r="H92" s="26" t="s">
        <v>365</v>
      </c>
      <c r="I92" s="41">
        <v>33000</v>
      </c>
      <c r="J92" s="47">
        <f t="shared" si="6"/>
        <v>50.76923076923077</v>
      </c>
      <c r="K92" s="24"/>
      <c r="L92" s="29" t="s">
        <v>365</v>
      </c>
      <c r="M92" s="41">
        <v>33000</v>
      </c>
      <c r="N92" s="133">
        <f t="shared" si="4"/>
        <v>50.76923076923077</v>
      </c>
      <c r="O92" s="28" t="s">
        <v>29</v>
      </c>
      <c r="P92" s="61">
        <v>0</v>
      </c>
      <c r="Q92" s="29" t="s">
        <v>29</v>
      </c>
      <c r="R92" s="61">
        <v>0</v>
      </c>
      <c r="S92" s="29" t="s">
        <v>29</v>
      </c>
      <c r="T92" s="61">
        <v>0</v>
      </c>
      <c r="U92" s="29" t="s">
        <v>365</v>
      </c>
      <c r="V92" s="61">
        <v>33000</v>
      </c>
      <c r="W92" s="29" t="s">
        <v>29</v>
      </c>
      <c r="X92" s="61">
        <v>0</v>
      </c>
      <c r="Y92" s="29" t="s">
        <v>29</v>
      </c>
      <c r="Z92" s="61">
        <v>0</v>
      </c>
      <c r="AA92" s="29" t="s">
        <v>29</v>
      </c>
      <c r="AB92" s="61">
        <v>0</v>
      </c>
      <c r="AC92" s="29" t="s">
        <v>29</v>
      </c>
      <c r="AD92" s="61">
        <v>0</v>
      </c>
      <c r="AE92" s="29" t="s">
        <v>29</v>
      </c>
      <c r="AF92" s="61">
        <v>0</v>
      </c>
      <c r="AG92" s="10">
        <v>0</v>
      </c>
      <c r="AH92" s="29" t="s">
        <v>29</v>
      </c>
      <c r="AI92" s="61">
        <v>0</v>
      </c>
      <c r="AJ92" s="26" t="s">
        <v>29</v>
      </c>
      <c r="AK92" s="68">
        <v>0</v>
      </c>
      <c r="AL92" s="65" t="s">
        <v>29</v>
      </c>
      <c r="AM92" s="65">
        <v>0</v>
      </c>
    </row>
    <row r="93" spans="2:39" ht="13.5" customHeight="1">
      <c r="B93" s="23"/>
      <c r="C93" s="24"/>
      <c r="D93" s="25" t="s">
        <v>366</v>
      </c>
      <c r="E93" s="25"/>
      <c r="F93" s="149" t="s">
        <v>43</v>
      </c>
      <c r="G93" s="150"/>
      <c r="H93" s="26" t="s">
        <v>367</v>
      </c>
      <c r="I93" s="41">
        <v>880.01</v>
      </c>
      <c r="J93" s="47">
        <f t="shared" si="6"/>
        <v>7.652260869565216</v>
      </c>
      <c r="K93" s="24"/>
      <c r="L93" s="29" t="s">
        <v>367</v>
      </c>
      <c r="M93" s="41">
        <v>880.01</v>
      </c>
      <c r="N93" s="133">
        <f t="shared" si="4"/>
        <v>7.652260869565216</v>
      </c>
      <c r="O93" s="28" t="s">
        <v>367</v>
      </c>
      <c r="P93" s="61">
        <v>880.01</v>
      </c>
      <c r="Q93" s="29" t="s">
        <v>29</v>
      </c>
      <c r="R93" s="61">
        <v>0</v>
      </c>
      <c r="S93" s="29" t="s">
        <v>367</v>
      </c>
      <c r="T93" s="61">
        <v>880.01</v>
      </c>
      <c r="U93" s="29" t="s">
        <v>29</v>
      </c>
      <c r="V93" s="61">
        <v>0</v>
      </c>
      <c r="W93" s="29" t="s">
        <v>29</v>
      </c>
      <c r="X93" s="61">
        <v>0</v>
      </c>
      <c r="Y93" s="29" t="s">
        <v>29</v>
      </c>
      <c r="Z93" s="61">
        <v>0</v>
      </c>
      <c r="AA93" s="29" t="s">
        <v>29</v>
      </c>
      <c r="AB93" s="61">
        <v>0</v>
      </c>
      <c r="AC93" s="29" t="s">
        <v>29</v>
      </c>
      <c r="AD93" s="61">
        <v>0</v>
      </c>
      <c r="AE93" s="29" t="s">
        <v>29</v>
      </c>
      <c r="AF93" s="61">
        <v>0</v>
      </c>
      <c r="AG93" s="10">
        <v>0</v>
      </c>
      <c r="AH93" s="29" t="s">
        <v>29</v>
      </c>
      <c r="AI93" s="61">
        <v>0</v>
      </c>
      <c r="AJ93" s="26" t="s">
        <v>29</v>
      </c>
      <c r="AK93" s="68">
        <v>0</v>
      </c>
      <c r="AL93" s="65" t="s">
        <v>29</v>
      </c>
      <c r="AM93" s="78">
        <v>0</v>
      </c>
    </row>
    <row r="94" spans="2:39" ht="13.5" customHeight="1">
      <c r="B94" s="23" t="s">
        <v>368</v>
      </c>
      <c r="C94" s="24"/>
      <c r="D94" s="25"/>
      <c r="E94" s="25"/>
      <c r="F94" s="149" t="s">
        <v>369</v>
      </c>
      <c r="G94" s="150"/>
      <c r="H94" s="26" t="s">
        <v>370</v>
      </c>
      <c r="I94" s="41">
        <f>SUM(I95:I96)</f>
        <v>49906.95</v>
      </c>
      <c r="J94" s="47">
        <f t="shared" si="6"/>
        <v>8.453704205597978</v>
      </c>
      <c r="K94" s="24"/>
      <c r="L94" s="29" t="s">
        <v>371</v>
      </c>
      <c r="M94" s="41">
        <f>SUM(M95:M96)</f>
        <v>44371.95</v>
      </c>
      <c r="N94" s="133">
        <f t="shared" si="4"/>
        <v>35.97064593534161</v>
      </c>
      <c r="O94" s="28" t="s">
        <v>372</v>
      </c>
      <c r="P94" s="41">
        <f>SUM(P95:P96)</f>
        <v>24374.590000000004</v>
      </c>
      <c r="Q94" s="29" t="s">
        <v>373</v>
      </c>
      <c r="R94" s="41">
        <f>SUM(R95:R96)</f>
        <v>10120.63</v>
      </c>
      <c r="S94" s="29" t="s">
        <v>374</v>
      </c>
      <c r="T94" s="41">
        <f>SUM(T95:T96)</f>
        <v>14253.96</v>
      </c>
      <c r="U94" s="29" t="s">
        <v>54</v>
      </c>
      <c r="V94" s="41">
        <f>SUM(V95:V96)</f>
        <v>19497.36</v>
      </c>
      <c r="W94" s="29" t="s">
        <v>36</v>
      </c>
      <c r="X94" s="41">
        <f>SUM(X95:X96)</f>
        <v>500</v>
      </c>
      <c r="Y94" s="29" t="s">
        <v>29</v>
      </c>
      <c r="Z94" s="41">
        <f>SUM(Z95:Z96)</f>
        <v>0</v>
      </c>
      <c r="AA94" s="29" t="s">
        <v>29</v>
      </c>
      <c r="AB94" s="41">
        <f>SUM(AB95:AB96)</f>
        <v>0</v>
      </c>
      <c r="AC94" s="29" t="s">
        <v>29</v>
      </c>
      <c r="AD94" s="41">
        <f>SUM(AD95:AD96)</f>
        <v>0</v>
      </c>
      <c r="AE94" s="29" t="s">
        <v>375</v>
      </c>
      <c r="AF94" s="41">
        <f>SUM(AF95:AF96)</f>
        <v>5535</v>
      </c>
      <c r="AG94" s="10">
        <f t="shared" si="5"/>
        <v>1.1852248394004283</v>
      </c>
      <c r="AH94" s="29" t="s">
        <v>375</v>
      </c>
      <c r="AI94" s="41">
        <f>SUM(AI95:AI96)</f>
        <v>5535</v>
      </c>
      <c r="AJ94" s="26" t="s">
        <v>29</v>
      </c>
      <c r="AK94" s="41">
        <f>SUM(AK95:AK96)</f>
        <v>0</v>
      </c>
      <c r="AL94" s="65" t="s">
        <v>29</v>
      </c>
      <c r="AM94" s="76">
        <f>SUM(AM95:AM96)</f>
        <v>0</v>
      </c>
    </row>
    <row r="95" spans="2:39" ht="13.5" customHeight="1">
      <c r="B95" s="23"/>
      <c r="C95" s="24"/>
      <c r="D95" s="25" t="s">
        <v>376</v>
      </c>
      <c r="E95" s="25"/>
      <c r="F95" s="149" t="s">
        <v>377</v>
      </c>
      <c r="G95" s="150"/>
      <c r="H95" s="26" t="s">
        <v>378</v>
      </c>
      <c r="I95" s="41">
        <v>21946.08</v>
      </c>
      <c r="J95" s="47">
        <f t="shared" si="6"/>
        <v>4.038987330589889</v>
      </c>
      <c r="K95" s="24"/>
      <c r="L95" s="29" t="s">
        <v>379</v>
      </c>
      <c r="M95" s="41">
        <v>16411.08</v>
      </c>
      <c r="N95" s="133">
        <f t="shared" si="4"/>
        <v>21.492849284928496</v>
      </c>
      <c r="O95" s="28" t="s">
        <v>380</v>
      </c>
      <c r="P95" s="61">
        <v>16411.08</v>
      </c>
      <c r="Q95" s="29" t="s">
        <v>373</v>
      </c>
      <c r="R95" s="61">
        <v>10120.63</v>
      </c>
      <c r="S95" s="29" t="s">
        <v>362</v>
      </c>
      <c r="T95" s="61">
        <v>6290.45</v>
      </c>
      <c r="U95" s="29" t="s">
        <v>29</v>
      </c>
      <c r="V95" s="61">
        <v>0</v>
      </c>
      <c r="W95" s="29" t="s">
        <v>381</v>
      </c>
      <c r="X95" s="61">
        <v>0</v>
      </c>
      <c r="Y95" s="29" t="s">
        <v>29</v>
      </c>
      <c r="Z95" s="61">
        <v>0</v>
      </c>
      <c r="AA95" s="29" t="s">
        <v>29</v>
      </c>
      <c r="AB95" s="61">
        <v>0</v>
      </c>
      <c r="AC95" s="29" t="s">
        <v>29</v>
      </c>
      <c r="AD95" s="61">
        <v>0</v>
      </c>
      <c r="AE95" s="29" t="s">
        <v>375</v>
      </c>
      <c r="AF95" s="61">
        <v>5535</v>
      </c>
      <c r="AG95" s="10">
        <f t="shared" si="5"/>
        <v>1.1852248394004283</v>
      </c>
      <c r="AH95" s="29" t="s">
        <v>375</v>
      </c>
      <c r="AI95" s="61">
        <v>5535</v>
      </c>
      <c r="AJ95" s="26" t="s">
        <v>29</v>
      </c>
      <c r="AK95" s="68">
        <v>0</v>
      </c>
      <c r="AL95" s="65" t="s">
        <v>29</v>
      </c>
      <c r="AM95" s="79">
        <v>0</v>
      </c>
    </row>
    <row r="96" spans="2:39" ht="17.25" customHeight="1">
      <c r="B96" s="23"/>
      <c r="C96" s="24"/>
      <c r="D96" s="25" t="s">
        <v>382</v>
      </c>
      <c r="E96" s="25"/>
      <c r="F96" s="149" t="s">
        <v>383</v>
      </c>
      <c r="G96" s="150"/>
      <c r="H96" s="26" t="s">
        <v>384</v>
      </c>
      <c r="I96" s="41">
        <v>27960.87</v>
      </c>
      <c r="J96" s="47">
        <f t="shared" si="6"/>
        <v>59.49121276595745</v>
      </c>
      <c r="K96" s="24"/>
      <c r="L96" s="29" t="s">
        <v>384</v>
      </c>
      <c r="M96" s="41">
        <v>27960.87</v>
      </c>
      <c r="N96" s="133">
        <f t="shared" si="4"/>
        <v>59.49121276595745</v>
      </c>
      <c r="O96" s="28" t="s">
        <v>385</v>
      </c>
      <c r="P96" s="61">
        <v>7963.51</v>
      </c>
      <c r="Q96" s="29" t="s">
        <v>29</v>
      </c>
      <c r="R96" s="61">
        <v>0</v>
      </c>
      <c r="S96" s="29" t="s">
        <v>385</v>
      </c>
      <c r="T96" s="61">
        <v>7963.51</v>
      </c>
      <c r="U96" s="29" t="s">
        <v>54</v>
      </c>
      <c r="V96" s="61">
        <v>19497.36</v>
      </c>
      <c r="W96" s="29" t="s">
        <v>49</v>
      </c>
      <c r="X96" s="61">
        <v>500</v>
      </c>
      <c r="Y96" s="29" t="s">
        <v>29</v>
      </c>
      <c r="Z96" s="61">
        <v>0</v>
      </c>
      <c r="AA96" s="29" t="s">
        <v>29</v>
      </c>
      <c r="AB96" s="61">
        <v>0</v>
      </c>
      <c r="AC96" s="29" t="s">
        <v>29</v>
      </c>
      <c r="AD96" s="61">
        <v>0</v>
      </c>
      <c r="AE96" s="29" t="s">
        <v>29</v>
      </c>
      <c r="AF96" s="61">
        <v>0</v>
      </c>
      <c r="AG96" s="10">
        <v>0</v>
      </c>
      <c r="AH96" s="29" t="s">
        <v>29</v>
      </c>
      <c r="AI96" s="61">
        <v>0</v>
      </c>
      <c r="AJ96" s="26" t="s">
        <v>29</v>
      </c>
      <c r="AK96" s="68">
        <v>0</v>
      </c>
      <c r="AL96" s="65" t="s">
        <v>29</v>
      </c>
      <c r="AM96" s="78">
        <v>0</v>
      </c>
    </row>
    <row r="97" spans="2:39" ht="15" customHeight="1">
      <c r="B97" s="143" t="s">
        <v>398</v>
      </c>
      <c r="C97" s="144"/>
      <c r="D97" s="144"/>
      <c r="E97" s="144"/>
      <c r="F97" s="144"/>
      <c r="G97" s="145"/>
      <c r="H97" s="33" t="s">
        <v>386</v>
      </c>
      <c r="I97" s="46">
        <f>SUM(I94,I89,I82,I78,I76,I67,I63,I54,I52,I50,I48,I43,I40,I32,I30,I27,I24,I18,I12)</f>
        <v>6972406.369999999</v>
      </c>
      <c r="J97" s="135">
        <f t="shared" si="6"/>
        <v>35.36360747443518</v>
      </c>
      <c r="K97" s="24"/>
      <c r="L97" s="34" t="s">
        <v>387</v>
      </c>
      <c r="M97" s="46">
        <f>SUM(M94,M89,M82,M78,M76,M67,M63,M54,M52,M50,M48,M43,M40,M32,M30,M27,M24,M18,M12)</f>
        <v>6945792.619999999</v>
      </c>
      <c r="N97" s="134">
        <f t="shared" si="4"/>
        <v>47.19467623917609</v>
      </c>
      <c r="O97" s="131" t="s">
        <v>388</v>
      </c>
      <c r="P97" s="46">
        <f>SUM(P94,P89,P82,P78,P76,P67,P63,P54,P52,P50,P48,P43,P40,P32,P30,P27,P24,P18,P12)</f>
        <v>4388539.029999999</v>
      </c>
      <c r="Q97" s="34" t="s">
        <v>407</v>
      </c>
      <c r="R97" s="46">
        <f>SUM(R94,R89,R82,R78,R76,R67,R63,R54,R52,R50,R48,R43,R40,R32,R30,R27,R24,R18,R12)</f>
        <v>3502585.67</v>
      </c>
      <c r="S97" s="34" t="s">
        <v>408</v>
      </c>
      <c r="T97" s="46">
        <f>SUM(T94,T89,T82,T78,T76,T67,T63,T54,T52,T50,T48,T43,T40,T32,T30,T27,T24,T18,T12)</f>
        <v>1149587.5399999996</v>
      </c>
      <c r="U97" s="34" t="s">
        <v>389</v>
      </c>
      <c r="V97" s="46">
        <f>SUM(V94,V89,V82,V78,V76,V67,V63,V54,V52,V50,V48,V43,V40,V32,V30,V27,V24,V18,V12)</f>
        <v>152114.56</v>
      </c>
      <c r="W97" s="34" t="s">
        <v>390</v>
      </c>
      <c r="X97" s="46">
        <f>SUM(X94,X89,X82,X78,X76,X67,X63,X54,X52,X50,X48,X43,X40,X32,X30,X27,X24,X18,X12)</f>
        <v>1518983.48</v>
      </c>
      <c r="Y97" s="34" t="s">
        <v>391</v>
      </c>
      <c r="Z97" s="46">
        <f>SUM(Z94,Z89,Z82,Z78,Z76,Z67,Z63,Z54,Z52,Z50,Z48,Z43,Z40,Z32,Z30,Z27,Z24,Z18,Z12)</f>
        <v>477169.32</v>
      </c>
      <c r="AA97" s="34" t="s">
        <v>29</v>
      </c>
      <c r="AB97" s="46">
        <f>SUM(AB94,AB89,AB82,AB78,AB76,AB67,AB63,AB54,AB52,AB50,AB48,AB43,AB40,AB32,AB30,AB27,AB24,AB18,AB12)</f>
        <v>0</v>
      </c>
      <c r="AC97" s="34" t="s">
        <v>176</v>
      </c>
      <c r="AD97" s="46">
        <f>SUM(AD94,AD89,AD82,AD78,AD76,AD67,AD63,AD54,AD52,AD50,AD48,AD43,AD40,AD32,AD30,AD27,AD24,AD18,AD12)</f>
        <v>145352.05</v>
      </c>
      <c r="AE97" s="34" t="s">
        <v>392</v>
      </c>
      <c r="AF97" s="46">
        <f>SUM(AF94,AF89,AF82,AF78,AF76,AF67,AF63,AF54,AF52,AF50,AF48,AF43,AF40,AF32,AF30,AF27,AF24,AF18,AF12)</f>
        <v>26613.75</v>
      </c>
      <c r="AG97" s="123">
        <f t="shared" si="5"/>
        <v>0.5323804113214416</v>
      </c>
      <c r="AH97" s="34" t="s">
        <v>393</v>
      </c>
      <c r="AI97" s="46">
        <f>SUM(AI94,AI89,AI82,AI78,AI76,AI67,AI63,AI54,AI52,AI50,AI48,AI43,AI40,AI32,AI30,AI27,AI24,AI18,AI12)</f>
        <v>26613.75</v>
      </c>
      <c r="AJ97" s="35" t="s">
        <v>394</v>
      </c>
      <c r="AK97" s="46">
        <f>SUM(AK94,AK89,AK82,AK78,AK76,AK67,AK63,AK54,AK52,AK50,AK48,AK43,AK40,AK32,AK30,AK27,AK24,AK18,AK12)</f>
        <v>25</v>
      </c>
      <c r="AL97" s="66" t="s">
        <v>324</v>
      </c>
      <c r="AM97" s="80">
        <f>SUM(AM94,AM89,AM82,AM78,AM76,AM67,AM63,AM54,AM52,AM50,AM48,AM43,AM40,AM32,AM30,AM27,AM24,AM18,AM12)</f>
        <v>0</v>
      </c>
    </row>
  </sheetData>
  <sheetProtection/>
  <mergeCells count="112">
    <mergeCell ref="F12:G12"/>
    <mergeCell ref="F13:G13"/>
    <mergeCell ref="B4:C9"/>
    <mergeCell ref="D4:D9"/>
    <mergeCell ref="E4:E9"/>
    <mergeCell ref="F4:G9"/>
    <mergeCell ref="F11:G11"/>
    <mergeCell ref="F16:G16"/>
    <mergeCell ref="F17:G17"/>
    <mergeCell ref="F14:G14"/>
    <mergeCell ref="F15:G15"/>
    <mergeCell ref="F20:G20"/>
    <mergeCell ref="F21:G21"/>
    <mergeCell ref="F18:G18"/>
    <mergeCell ref="F19:G19"/>
    <mergeCell ref="F24:G24"/>
    <mergeCell ref="F25:G25"/>
    <mergeCell ref="F22:G22"/>
    <mergeCell ref="F23:G23"/>
    <mergeCell ref="F28:G28"/>
    <mergeCell ref="F29:G29"/>
    <mergeCell ref="F26:G26"/>
    <mergeCell ref="F27:G27"/>
    <mergeCell ref="F32:G32"/>
    <mergeCell ref="F33:G33"/>
    <mergeCell ref="F30:G30"/>
    <mergeCell ref="F31:G31"/>
    <mergeCell ref="F38:G38"/>
    <mergeCell ref="F36:G36"/>
    <mergeCell ref="F37:G37"/>
    <mergeCell ref="F34:G34"/>
    <mergeCell ref="F35:G35"/>
    <mergeCell ref="F39:G39"/>
    <mergeCell ref="F52:G52"/>
    <mergeCell ref="F46:G46"/>
    <mergeCell ref="F47:G47"/>
    <mergeCell ref="F45:G45"/>
    <mergeCell ref="F43:G43"/>
    <mergeCell ref="F44:G44"/>
    <mergeCell ref="F40:G40"/>
    <mergeCell ref="F50:G50"/>
    <mergeCell ref="F51:G51"/>
    <mergeCell ref="F56:G56"/>
    <mergeCell ref="F41:G41"/>
    <mergeCell ref="F42:G42"/>
    <mergeCell ref="F54:G54"/>
    <mergeCell ref="F55:G55"/>
    <mergeCell ref="F60:G60"/>
    <mergeCell ref="F53:G53"/>
    <mergeCell ref="F61:G61"/>
    <mergeCell ref="F58:G58"/>
    <mergeCell ref="F59:G59"/>
    <mergeCell ref="F57:G57"/>
    <mergeCell ref="F64:G64"/>
    <mergeCell ref="F65:G65"/>
    <mergeCell ref="F62:G62"/>
    <mergeCell ref="F63:G63"/>
    <mergeCell ref="S9:T9"/>
    <mergeCell ref="U7:V9"/>
    <mergeCell ref="H4:J9"/>
    <mergeCell ref="L5:N9"/>
    <mergeCell ref="O5:AD6"/>
    <mergeCell ref="F72:G72"/>
    <mergeCell ref="F73:G73"/>
    <mergeCell ref="F48:G48"/>
    <mergeCell ref="F49:G49"/>
    <mergeCell ref="F71:G71"/>
    <mergeCell ref="F69:G69"/>
    <mergeCell ref="F70:G70"/>
    <mergeCell ref="F67:G67"/>
    <mergeCell ref="F68:G68"/>
    <mergeCell ref="F66:G66"/>
    <mergeCell ref="F86:G86"/>
    <mergeCell ref="F78:G78"/>
    <mergeCell ref="F79:G79"/>
    <mergeCell ref="F76:G76"/>
    <mergeCell ref="F77:G77"/>
    <mergeCell ref="F87:G87"/>
    <mergeCell ref="F74:G74"/>
    <mergeCell ref="F75:G75"/>
    <mergeCell ref="F91:G91"/>
    <mergeCell ref="F84:G84"/>
    <mergeCell ref="F85:G85"/>
    <mergeCell ref="F82:G82"/>
    <mergeCell ref="F83:G83"/>
    <mergeCell ref="F80:G80"/>
    <mergeCell ref="F81:G81"/>
    <mergeCell ref="F96:G96"/>
    <mergeCell ref="F93:G93"/>
    <mergeCell ref="F94:G94"/>
    <mergeCell ref="F88:G88"/>
    <mergeCell ref="F89:G89"/>
    <mergeCell ref="B97:G97"/>
    <mergeCell ref="L4:AM4"/>
    <mergeCell ref="AH5:AM5"/>
    <mergeCell ref="AH6:AI9"/>
    <mergeCell ref="AJ6:AK7"/>
    <mergeCell ref="AL6:AM9"/>
    <mergeCell ref="F92:G92"/>
    <mergeCell ref="F90:G90"/>
    <mergeCell ref="F95:G95"/>
    <mergeCell ref="AE5:AG9"/>
    <mergeCell ref="AG1:AJ1"/>
    <mergeCell ref="AC7:AD9"/>
    <mergeCell ref="AA7:AB9"/>
    <mergeCell ref="W7:X9"/>
    <mergeCell ref="Y7:Z9"/>
    <mergeCell ref="B2:AM2"/>
    <mergeCell ref="AJ9:AK9"/>
    <mergeCell ref="O7:P9"/>
    <mergeCell ref="Q7:T7"/>
    <mergeCell ref="Q9:R9"/>
  </mergeCells>
  <printOptions/>
  <pageMargins left="0" right="0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Węgłowska</dc:creator>
  <cp:keywords/>
  <dc:description/>
  <cp:lastModifiedBy>Urząd Gminy Skarżysko Kościelne</cp:lastModifiedBy>
  <cp:lastPrinted>2011-08-18T10:16:39Z</cp:lastPrinted>
  <dcterms:created xsi:type="dcterms:W3CDTF">2011-07-17T07:15:40Z</dcterms:created>
  <dcterms:modified xsi:type="dcterms:W3CDTF">2011-08-18T10:16:52Z</dcterms:modified>
  <cp:category/>
  <cp:version/>
  <cp:contentType/>
  <cp:contentStatus/>
</cp:coreProperties>
</file>