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7" activeTab="4"/>
  </bookViews>
  <sheets>
    <sheet name="ZAŁ 3" sheetId="1" r:id="rId1"/>
    <sheet name="ZAŁ 2" sheetId="2" r:id="rId2"/>
    <sheet name="ZAŁ 1" sheetId="3" r:id="rId3"/>
    <sheet name="ZAŁ 4" sheetId="4" r:id="rId4"/>
    <sheet name="ZAL 5" sheetId="5" r:id="rId5"/>
  </sheets>
  <definedNames>
    <definedName name="_xlnm.Print_Titles" localSheetId="2">'ZAŁ 1'!$2:$8</definedName>
    <definedName name="_xlnm.Print_Titles" localSheetId="0">'ZAŁ 3'!$9:$10</definedName>
  </definedNames>
  <calcPr fullCalcOnLoad="1"/>
</workbook>
</file>

<file path=xl/sharedStrings.xml><?xml version="1.0" encoding="utf-8"?>
<sst xmlns="http://schemas.openxmlformats.org/spreadsheetml/2006/main" count="309" uniqueCount="187">
  <si>
    <t xml:space="preserve"> "Nad Żarnówką" -Gmina Skarżysko Kościelne "Budowa i przystosowanie infrastruktury na potrzeby agroturystyki w Majkowie i Michałowie gm. Skarżysko Kościelne pow. Skarżyski"(lata 2009-2011)</t>
  </si>
  <si>
    <t>2009-2013</t>
  </si>
  <si>
    <t>2009-2011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</si>
  <si>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</si>
  <si>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</si>
  <si>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</si>
  <si>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</si>
  <si>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</si>
  <si>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</si>
  <si>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</si>
  <si>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</si>
  <si>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</si>
  <si>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</si>
  <si>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</si>
  <si>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</si>
  <si>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</si>
  <si>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</si>
  <si>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</si>
  <si>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</si>
  <si>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</si>
  <si>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</si>
  <si>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</si>
  <si>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</si>
  <si>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</si>
  <si>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</si>
  <si>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</si>
  <si>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</si>
  <si>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</si>
  <si>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</si>
  <si>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</si>
  <si>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</si>
  <si>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</si>
  <si>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</si>
  <si>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</si>
  <si>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Rozdz.</t>
  </si>
  <si>
    <t>w złotych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</si>
  <si>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</si>
  <si>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</si>
  <si>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</si>
  <si>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</si>
  <si>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</si>
  <si>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</si>
  <si>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</si>
  <si>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</si>
  <si>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</si>
  <si>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</si>
  <si>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</si>
  <si>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</si>
  <si>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</si>
  <si>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</si>
  <si>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</si>
  <si>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</si>
  <si>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</si>
  <si>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</si>
  <si>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 xml:space="preserve">Obligacje </t>
  </si>
  <si>
    <t>Planowane wydatki</t>
  </si>
  <si>
    <t>z tego:</t>
  </si>
  <si>
    <t>Dotacje</t>
  </si>
  <si>
    <t>Wydatki
z tytułu poręczeń
i gwarancji</t>
  </si>
  <si>
    <t>Wydatki
bieżące</t>
  </si>
  <si>
    <t>Wydatki
majątkowe</t>
  </si>
  <si>
    <t>Wydatki
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</si>
  <si>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</si>
  <si>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</si>
  <si>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</si>
  <si>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</si>
  <si>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</si>
  <si>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</si>
  <si>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</si>
  <si>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</si>
  <si>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</si>
  <si>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</si>
  <si>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</si>
  <si>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</si>
  <si>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</si>
  <si>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</si>
  <si>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</si>
  <si>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</si>
  <si>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</si>
  <si>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</si>
  <si>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</si>
  <si>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</si>
  <si>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</si>
  <si>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</si>
  <si>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</si>
  <si>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</si>
  <si>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</si>
  <si>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Załącznik Nr 2</t>
  </si>
  <si>
    <t>L.p.</t>
  </si>
  <si>
    <t>Urząd Gminy</t>
  </si>
  <si>
    <t>2010 r.</t>
  </si>
  <si>
    <t>`</t>
  </si>
  <si>
    <t>w zł</t>
  </si>
  <si>
    <t>Projekt</t>
  </si>
  <si>
    <t>Okres realizacji zadania</t>
  </si>
  <si>
    <t>Przewidywane nakłady i źródła finansowania</t>
  </si>
  <si>
    <t>źródło</t>
  </si>
  <si>
    <t>kwota</t>
  </si>
  <si>
    <t>2010 rok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</si>
  <si>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</si>
  <si>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</si>
  <si>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</si>
  <si>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</si>
  <si>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</si>
  <si>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Rady Gminy w Skarżysku Kościelnym</t>
  </si>
  <si>
    <t>2011 r.</t>
  </si>
  <si>
    <t>Źródła finansowania</t>
  </si>
  <si>
    <t>I</t>
  </si>
  <si>
    <t>II</t>
  </si>
  <si>
    <t>Ogółem wydatki majątkowe</t>
  </si>
  <si>
    <t xml:space="preserve">Ogółem wydatki </t>
  </si>
  <si>
    <t>rok budżetowy 2009 (8+9+10+11)</t>
  </si>
  <si>
    <t>wydatki poniesione do 31.12.2008 r.</t>
  </si>
  <si>
    <t>Limity wydatków na wieloletnie programy inwestycyjne w latach 2009 - 2011</t>
  </si>
  <si>
    <t>Pozostałe</t>
  </si>
  <si>
    <t>wydatki do poniesienia po 2011 roku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</si>
  <si>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</si>
  <si>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</si>
  <si>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</si>
  <si>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Planowane wydatki budżetowe na realizację zadań programu w latach 2010 - 2011</t>
  </si>
  <si>
    <t>Wydatki poniesione do 31.12.2008 r.</t>
  </si>
  <si>
    <t>po 2011 roku</t>
  </si>
  <si>
    <t>Planowane wydatki budżetowe na realizację zadań programu w latach 2010 - 20……</t>
  </si>
  <si>
    <t>Przychody i rozchody budżetu w 2009 r.</t>
  </si>
  <si>
    <t>Kwota
2009 r.</t>
  </si>
  <si>
    <t xml:space="preserve"> </t>
  </si>
  <si>
    <t>Dochody i wydatki związane z realizacją zadań realizowanych na podstawie porozumień (umów) między jednostkami samorządu terytorialnego w 2009</t>
  </si>
  <si>
    <t xml:space="preserve">Nazwa zadania </t>
  </si>
  <si>
    <t>Wydatki na obsługę długu (odsetki)</t>
  </si>
  <si>
    <t>Wynagrodzenia i pochodne od wynagrodzeń</t>
  </si>
  <si>
    <t>Dochody
ogółem</t>
  </si>
  <si>
    <t>I. Dochody i wydatki związane z realizacją zadań realizowanych wspólnie z innymi jednostkami samorzadu terytorialnego</t>
  </si>
  <si>
    <t>II. Dochody i wydatki związane z realizacją zadań przejętych przez Gminę do realizacji w drodze umowy lub porozumienia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</si>
  <si>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</si>
  <si>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</si>
  <si>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</si>
  <si>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</si>
  <si>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</si>
  <si>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Przebudowa drogi gminnej w miejscowości Kierz Niedźwiedzi - droga relacji Kierz Niedźwiedzi - Gąsawy Rządowe (lata 2008 - 2009)</t>
  </si>
  <si>
    <t>Przebudowa drogi gminnej w miejscowości Majków, ulica Św. Anny (lata 2008 -2010)</t>
  </si>
  <si>
    <t>II. Dochody i wydatki związane z pomocą rzeczową lub finansową realizowaną na podstawie porozumień między j.s.t.</t>
  </si>
  <si>
    <t xml:space="preserve">Program:   Program Operacyjny Kapitał Ludzki </t>
  </si>
  <si>
    <t>2008-2013</t>
  </si>
  <si>
    <t>GOPS</t>
  </si>
  <si>
    <t>Priorytet VII:  Promocja integracji społecznej</t>
  </si>
  <si>
    <t>Działanie 7.1 Rozwój i upowrzechnianie aktywnej integracji, Poddziałanie 7.1.1. Rozwój i upowrzechnianie aktywnej integracji przez ośrodki pomocy społecznej</t>
  </si>
  <si>
    <t>Projekt: "Od marginalizacji do aktywizacji - eliminowanie wykluczenia społecznego  w Gminie Skarżysko Kościelne"</t>
  </si>
  <si>
    <t>Wydatki majątkowe na programy i projekty realizowane ze środków pochodzących z budżetu Unii Europejskiej oraz innych źródeł zagranicznych, niepodlegających zwrotowi na 2009 rok</t>
  </si>
  <si>
    <t>2008-2010</t>
  </si>
  <si>
    <t>Urzad Gminy</t>
  </si>
  <si>
    <t>Projekt: "Budowa Centrum Kulturalno - Oświatowego i Sportowego przy Szkole Podstawowej w Kierzu Niedźwiedzim"</t>
  </si>
  <si>
    <t xml:space="preserve">Priorytet </t>
  </si>
  <si>
    <t>Rozbudowa Szkoły Podstawowej w Grzybowej Górze (lata 2006-2010)</t>
  </si>
  <si>
    <t>Działanie 3.2  "Rozwój systemów lokalnej infrastruktury komunikacyjnej"</t>
  </si>
  <si>
    <t xml:space="preserve">Program:  Regionalny Program Operacyjny Województwa Świętokrzyskiego na lata 2007 - 2013 </t>
  </si>
  <si>
    <t xml:space="preserve">Priorytet: Oś 3: "Podniesienie jakości systemu komunikacyjnego regionu" </t>
  </si>
  <si>
    <t xml:space="preserve">Działanie:Odnowa i Rozwój Wsi 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</si>
  <si>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</si>
  <si>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</si>
  <si>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 xml:space="preserve">Priorytet VI: Wzmocnienie ośrodków miejskich i rewitalizacja małych miast" </t>
  </si>
  <si>
    <t xml:space="preserve">Działanie: Rewitalizacja małych miast  </t>
  </si>
  <si>
    <t>Projekt: "Rewitalizacja Gminy Skarżysko Kościelne - Ożywienie przestrzeni wokół obiektów użyteczności publicznej wraz z poprawą bezpieczeństwa, estetyki i funkcjonalnosci centrum Gminy Skarżysko Kościelne"</t>
  </si>
  <si>
    <t>Przebudowa drogi gminnej w miejscowości Skarżysko Kościelne - ulica Polna i dojazd do ulicy Południowej  (lata 2008 - 2010)</t>
  </si>
  <si>
    <t>Urząd Gminy- informatyzacja urzędu (lata 2008 - 2010)</t>
  </si>
  <si>
    <t>2008-2009</t>
  </si>
  <si>
    <t>Projekt: "Przebudowa drogi gminnej w miejscowości Skarżysko Kościelne - ulica Polna i dojazd do ulicy Południowej"</t>
  </si>
  <si>
    <t>Projekt: "Przebudowa drogi gminnej w miejscowości Kierz Niedźwiedzi - droga relacji Kierz Niedźwiedzi - Gąsawy Rządowe"</t>
  </si>
  <si>
    <t>Projekt: "Przebudowa drogi gminnej w miejscowości Majków, ulica Św. Anny"</t>
  </si>
  <si>
    <t>Przebudowa i rozbudowa budynku  SPZOZ w  Skarżysku Kościelnym (lata 2006 - 2009)</t>
  </si>
  <si>
    <t>Rozbudowa drogi gminnej w miejscowości Skarżysko Koscielne, ul. Olszynki (2009-2012)</t>
  </si>
  <si>
    <t>Rewitalizacja Gminy Skarżysko Kościelne- projekt pn. "Ożywienie przestrzeni wokół obiektów użyteczności publicznej wraz z poprawą bezpieczeństwa estetyki i funcjonalności centrum Gminy Skarżysko Kościelne" (lata 2008 - 2010)</t>
  </si>
  <si>
    <t>Przebudowa drogi gminnej w miejscowości Skarżysko Koscielne, ul. Południowa (2008-2009)</t>
  </si>
  <si>
    <t>Centrum Kulturalno - Oświatowe i Sportowe  w  Kierzu Niedźwiedzim (lata 2007 - 2010)</t>
  </si>
  <si>
    <t>11.</t>
  </si>
  <si>
    <t>12.</t>
  </si>
  <si>
    <t>Załącznik Nr 3</t>
  </si>
  <si>
    <t xml:space="preserve">Priorytet V:Wzrost jakości infrastruktury społecznej oraz inwestycje w dziedzictwo kulturowe, turystykę i sport </t>
  </si>
  <si>
    <t>Działanie 5.3  "Inwestycje w sferę dziedzictwa kulturowego, turystyki i sportu</t>
  </si>
  <si>
    <t>Projekt: "Nad Żarnówką" -Gmina Skarżysko Kościelne "Budowa i przystosowanie infrastruktury na potrzeby agroturystyki w Majkowie i Michałowie gm. Skarżysko Kościelne pow. Skarżyski"</t>
  </si>
  <si>
    <t>Działanie:</t>
  </si>
  <si>
    <t xml:space="preserve">z dnia 18 sierpnia 2009 r </t>
  </si>
  <si>
    <t>do uchwały Nr XXXV/177/2009</t>
  </si>
  <si>
    <t xml:space="preserve">z dnia 18 sierpnia 2009 r. </t>
  </si>
  <si>
    <t>do Uchwały Nr XXXV/177/2009</t>
  </si>
  <si>
    <t>po 2011</t>
  </si>
  <si>
    <t>"Budowa sieci kanalizacji sanitarnej z przykanalikami do granic nieruchomości wraz z przepompowniami ścieków w miejscowości Michałów  (lata 2009-2012)</t>
  </si>
  <si>
    <t>Projekt: "Budowa sieci kanalizacji sanitarnej z przykanalikami do granic nieruchomości wraz z przepompowniami ścieków w miejscowości Michałów"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</si>
</sst>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3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vertAlign val="superscript"/>
      <sz val="12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vertical="center" wrapText="1"/>
    </xf>
    <xf numFmtId="3" fontId="19" fillId="0" borderId="0" xfId="0" applyNumberFormat="1" applyFont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 horizont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 quotePrefix="1">
      <alignment/>
    </xf>
    <xf numFmtId="0" fontId="13" fillId="0" borderId="16" xfId="0" applyFont="1" applyBorder="1" applyAlignment="1" quotePrefix="1">
      <alignment/>
    </xf>
    <xf numFmtId="3" fontId="13" fillId="0" borderId="0" xfId="0" applyNumberFormat="1" applyFont="1" applyAlignment="1">
      <alignment horizontal="right"/>
    </xf>
    <xf numFmtId="0" fontId="1" fillId="0" borderId="14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vertical="top" wrapText="1"/>
    </xf>
    <xf numFmtId="4" fontId="1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/>
    </xf>
    <xf numFmtId="4" fontId="18" fillId="0" borderId="15" xfId="0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4" fontId="13" fillId="0" borderId="15" xfId="0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4" fontId="18" fillId="0" borderId="16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1" fontId="15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4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wrapText="1"/>
    </xf>
    <xf numFmtId="4" fontId="16" fillId="0" borderId="14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0" fontId="17" fillId="0" borderId="15" xfId="0" applyFont="1" applyBorder="1" applyAlignment="1" quotePrefix="1">
      <alignment/>
    </xf>
    <xf numFmtId="4" fontId="17" fillId="0" borderId="15" xfId="0" applyNumberFormat="1" applyFont="1" applyBorder="1" applyAlignment="1">
      <alignment/>
    </xf>
    <xf numFmtId="0" fontId="17" fillId="0" borderId="15" xfId="0" applyFont="1" applyBorder="1" applyAlignment="1" quotePrefix="1">
      <alignment wrapText="1"/>
    </xf>
    <xf numFmtId="4" fontId="17" fillId="0" borderId="14" xfId="0" applyNumberFormat="1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5" xfId="0" applyFont="1" applyBorder="1" applyAlignment="1">
      <alignment wrapText="1"/>
    </xf>
    <xf numFmtId="4" fontId="16" fillId="0" borderId="15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5" xfId="0" applyFont="1" applyBorder="1" applyAlignment="1" quotePrefix="1">
      <alignment wrapText="1"/>
    </xf>
    <xf numFmtId="0" fontId="16" fillId="0" borderId="16" xfId="0" applyFont="1" applyBorder="1" applyAlignment="1">
      <alignment/>
    </xf>
    <xf numFmtId="0" fontId="16" fillId="0" borderId="16" xfId="0" applyFont="1" applyBorder="1" applyAlignment="1" quotePrefix="1">
      <alignment wrapText="1"/>
    </xf>
    <xf numFmtId="0" fontId="16" fillId="0" borderId="16" xfId="0" applyFont="1" applyBorder="1" applyAlignment="1">
      <alignment wrapText="1"/>
    </xf>
    <xf numFmtId="4" fontId="16" fillId="0" borderId="16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4" fontId="5" fillId="0" borderId="0" xfId="0" applyNumberFormat="1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8" fillId="0" borderId="0" xfId="0" applyNumberFormat="1" applyFont="1" applyAlignment="1">
      <alignment vertical="center"/>
    </xf>
    <xf numFmtId="169" fontId="0" fillId="0" borderId="14" xfId="0" applyNumberFormat="1" applyFont="1" applyBorder="1" applyAlignment="1">
      <alignment horizontal="right" vertical="center"/>
    </xf>
    <xf numFmtId="168" fontId="0" fillId="0" borderId="14" xfId="0" applyNumberFormat="1" applyFont="1" applyBorder="1" applyAlignment="1">
      <alignment horizontal="right" vertical="center"/>
    </xf>
    <xf numFmtId="168" fontId="17" fillId="0" borderId="14" xfId="0" applyNumberFormat="1" applyFont="1" applyBorder="1" applyAlignment="1">
      <alignment/>
    </xf>
    <xf numFmtId="168" fontId="5" fillId="0" borderId="10" xfId="0" applyNumberFormat="1" applyFont="1" applyBorder="1" applyAlignment="1">
      <alignment vertical="center"/>
    </xf>
    <xf numFmtId="169" fontId="5" fillId="0" borderId="10" xfId="0" applyNumberFormat="1" applyFont="1" applyBorder="1" applyAlignment="1">
      <alignment vertical="center"/>
    </xf>
    <xf numFmtId="169" fontId="17" fillId="0" borderId="14" xfId="0" applyNumberFormat="1" applyFont="1" applyBorder="1" applyAlignment="1">
      <alignment/>
    </xf>
    <xf numFmtId="0" fontId="14" fillId="0" borderId="15" xfId="0" applyFont="1" applyBorder="1" applyAlignment="1">
      <alignment wrapText="1"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 wrapText="1"/>
    </xf>
    <xf numFmtId="0" fontId="17" fillId="0" borderId="16" xfId="0" applyFont="1" applyBorder="1" applyAlignment="1" quotePrefix="1">
      <alignment/>
    </xf>
    <xf numFmtId="4" fontId="17" fillId="0" borderId="16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19" fillId="20" borderId="15" xfId="0" applyFont="1" applyFill="1" applyBorder="1" applyAlignment="1">
      <alignment horizontal="center" vertical="center" wrapText="1"/>
    </xf>
    <xf numFmtId="0" fontId="19" fillId="20" borderId="16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20" borderId="10" xfId="0" applyFont="1" applyFill="1" applyBorder="1" applyAlignment="1">
      <alignment horizontal="center" vertical="center" wrapText="1"/>
    </xf>
    <xf numFmtId="3" fontId="19" fillId="20" borderId="14" xfId="0" applyNumberFormat="1" applyFont="1" applyFill="1" applyBorder="1" applyAlignment="1">
      <alignment horizontal="center" vertical="center" wrapText="1"/>
    </xf>
    <xf numFmtId="3" fontId="19" fillId="20" borderId="15" xfId="0" applyNumberFormat="1" applyFont="1" applyFill="1" applyBorder="1" applyAlignment="1">
      <alignment horizontal="center" vertical="center" wrapText="1"/>
    </xf>
    <xf numFmtId="3" fontId="19" fillId="20" borderId="16" xfId="0" applyNumberFormat="1" applyFont="1" applyFill="1" applyBorder="1" applyAlignment="1">
      <alignment horizontal="center" vertical="center" wrapText="1"/>
    </xf>
    <xf numFmtId="0" fontId="19" fillId="20" borderId="2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 quotePrefix="1">
      <alignment wrapText="1"/>
    </xf>
    <xf numFmtId="4" fontId="17" fillId="0" borderId="10" xfId="0" applyNumberFormat="1" applyFont="1" applyBorder="1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center" vertical="center" wrapText="1"/>
    </xf>
    <xf numFmtId="4" fontId="17" fillId="0" borderId="16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9" fillId="2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9" fillId="2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9" fillId="20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3" fillId="20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M48"/>
  <sheetViews>
    <sheetView workbookViewId="0" topLeftCell="A25">
      <selection activeCell="A38" sqref="A38:M38"/>
    </sheetView>
  </sheetViews>
  <sheetFormatPr defaultColWidth="9.00390625" defaultRowHeight="12.75"/>
  <cols>
    <col min="1" max="1" width="4.625" style="74" customWidth="1"/>
    <col min="2" max="2" width="49.875" style="75" customWidth="1"/>
    <col min="3" max="3" width="9.125" style="74" customWidth="1"/>
    <col min="4" max="4" width="10.375" style="75" customWidth="1"/>
    <col min="5" max="6" width="9.125" style="74" customWidth="1"/>
    <col min="7" max="7" width="29.875" style="74" customWidth="1"/>
    <col min="8" max="8" width="14.375" style="76" customWidth="1"/>
    <col min="9" max="9" width="11.375" style="76" customWidth="1"/>
    <col min="10" max="10" width="12.875" style="76" customWidth="1"/>
    <col min="11" max="11" width="12.875" style="74" customWidth="1"/>
    <col min="12" max="13" width="13.375" style="74" customWidth="1"/>
    <col min="14" max="16384" width="9.125" style="74" customWidth="1"/>
  </cols>
  <sheetData>
    <row r="1" spans="10:12" ht="15">
      <c r="J1" s="77"/>
      <c r="K1" s="77"/>
      <c r="L1" s="77"/>
    </row>
    <row r="2" spans="10:12" ht="15">
      <c r="J2" s="77" t="s">
        <v>175</v>
      </c>
      <c r="K2" s="77"/>
      <c r="L2" s="77"/>
    </row>
    <row r="3" spans="10:12" ht="15">
      <c r="J3" s="77" t="s">
        <v>183</v>
      </c>
      <c r="K3" s="77"/>
      <c r="L3" s="77"/>
    </row>
    <row r="4" spans="10:12" ht="15">
      <c r="J4" s="77" t="s">
        <v>104</v>
      </c>
      <c r="K4" s="77"/>
      <c r="L4" s="77"/>
    </row>
    <row r="5" spans="10:12" ht="15">
      <c r="J5" s="77" t="s">
        <v>180</v>
      </c>
      <c r="K5" s="77"/>
      <c r="L5" s="77"/>
    </row>
    <row r="7" spans="1:13" ht="15">
      <c r="A7" s="145" t="s">
        <v>147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15">
      <c r="A8" s="78"/>
      <c r="B8" s="78"/>
      <c r="C8" s="78"/>
      <c r="D8" s="78"/>
      <c r="E8" s="78"/>
      <c r="F8" s="78"/>
      <c r="G8" s="78"/>
      <c r="H8" s="79"/>
      <c r="I8" s="79"/>
      <c r="J8" s="79"/>
      <c r="K8" s="78"/>
      <c r="L8" s="78"/>
      <c r="M8" s="78"/>
    </row>
    <row r="9" spans="1:13" ht="48" customHeight="1">
      <c r="A9" s="146" t="s">
        <v>88</v>
      </c>
      <c r="B9" s="146" t="s">
        <v>93</v>
      </c>
      <c r="C9" s="146" t="s">
        <v>94</v>
      </c>
      <c r="D9" s="147" t="s">
        <v>52</v>
      </c>
      <c r="E9" s="146" t="s">
        <v>4</v>
      </c>
      <c r="F9" s="147" t="s">
        <v>5</v>
      </c>
      <c r="G9" s="146" t="s">
        <v>95</v>
      </c>
      <c r="H9" s="146"/>
      <c r="I9" s="149" t="s">
        <v>120</v>
      </c>
      <c r="J9" s="151" t="s">
        <v>117</v>
      </c>
      <c r="K9" s="146" t="s">
        <v>122</v>
      </c>
      <c r="L9" s="146"/>
      <c r="M9" s="146"/>
    </row>
    <row r="10" spans="1:13" ht="40.5" customHeight="1">
      <c r="A10" s="146"/>
      <c r="B10" s="146"/>
      <c r="C10" s="146"/>
      <c r="D10" s="148"/>
      <c r="E10" s="146"/>
      <c r="F10" s="148"/>
      <c r="G10" s="80" t="s">
        <v>96</v>
      </c>
      <c r="H10" s="81" t="s">
        <v>97</v>
      </c>
      <c r="I10" s="150"/>
      <c r="J10" s="151"/>
      <c r="K10" s="80" t="s">
        <v>98</v>
      </c>
      <c r="L10" s="80" t="s">
        <v>118</v>
      </c>
      <c r="M10" s="80" t="s">
        <v>121</v>
      </c>
    </row>
    <row r="11" spans="1:13" ht="30">
      <c r="A11" s="82" t="s">
        <v>9</v>
      </c>
      <c r="B11" s="83" t="s">
        <v>157</v>
      </c>
      <c r="C11" s="82" t="s">
        <v>1</v>
      </c>
      <c r="D11" s="83" t="s">
        <v>149</v>
      </c>
      <c r="E11" s="113">
        <v>10</v>
      </c>
      <c r="F11" s="110">
        <v>1010</v>
      </c>
      <c r="G11" s="82" t="s">
        <v>99</v>
      </c>
      <c r="H11" s="84">
        <f aca="true" t="shared" si="0" ref="H11:M11">SUM(H12:H14)</f>
        <v>6020000</v>
      </c>
      <c r="I11" s="84">
        <f t="shared" si="0"/>
        <v>0</v>
      </c>
      <c r="J11" s="84">
        <f t="shared" si="0"/>
        <v>50000</v>
      </c>
      <c r="K11" s="84">
        <f t="shared" si="0"/>
        <v>2300000</v>
      </c>
      <c r="L11" s="84">
        <f t="shared" si="0"/>
        <v>2200000</v>
      </c>
      <c r="M11" s="84">
        <f t="shared" si="0"/>
        <v>1470000</v>
      </c>
    </row>
    <row r="12" spans="1:13" ht="15">
      <c r="A12" s="85"/>
      <c r="B12" s="86" t="s">
        <v>151</v>
      </c>
      <c r="C12" s="85"/>
      <c r="D12" s="86"/>
      <c r="E12" s="85"/>
      <c r="F12" s="85"/>
      <c r="G12" s="87" t="s">
        <v>100</v>
      </c>
      <c r="H12" s="88">
        <v>2020000</v>
      </c>
      <c r="I12" s="88">
        <v>0</v>
      </c>
      <c r="J12" s="88">
        <v>50000</v>
      </c>
      <c r="K12" s="88">
        <v>650000</v>
      </c>
      <c r="L12" s="88">
        <v>600000</v>
      </c>
      <c r="M12" s="88">
        <v>720000</v>
      </c>
    </row>
    <row r="13" spans="1:13" ht="15">
      <c r="A13" s="85"/>
      <c r="B13" s="86" t="s">
        <v>179</v>
      </c>
      <c r="C13" s="85"/>
      <c r="D13" s="86"/>
      <c r="E13" s="85"/>
      <c r="F13" s="85"/>
      <c r="G13" s="87" t="s">
        <v>101</v>
      </c>
      <c r="H13" s="88">
        <v>0</v>
      </c>
      <c r="I13" s="88">
        <v>0</v>
      </c>
      <c r="J13" s="88">
        <v>0</v>
      </c>
      <c r="K13" s="88">
        <v>0</v>
      </c>
      <c r="L13" s="88"/>
      <c r="M13" s="88"/>
    </row>
    <row r="14" spans="1:13" ht="50.25" customHeight="1">
      <c r="A14" s="85"/>
      <c r="B14" s="86" t="s">
        <v>186</v>
      </c>
      <c r="C14" s="85"/>
      <c r="D14" s="86"/>
      <c r="E14" s="85"/>
      <c r="F14" s="85"/>
      <c r="G14" s="89" t="s">
        <v>102</v>
      </c>
      <c r="H14" s="88">
        <v>4000000</v>
      </c>
      <c r="I14" s="88">
        <v>0</v>
      </c>
      <c r="J14" s="88">
        <v>0</v>
      </c>
      <c r="K14" s="88">
        <v>1650000</v>
      </c>
      <c r="L14" s="88">
        <v>1600000</v>
      </c>
      <c r="M14" s="88">
        <v>750000</v>
      </c>
    </row>
    <row r="15" spans="1:13" ht="30">
      <c r="A15" s="82" t="s">
        <v>10</v>
      </c>
      <c r="B15" s="83" t="s">
        <v>154</v>
      </c>
      <c r="C15" s="82" t="s">
        <v>148</v>
      </c>
      <c r="D15" s="83" t="s">
        <v>89</v>
      </c>
      <c r="E15" s="82">
        <v>600</v>
      </c>
      <c r="F15" s="82">
        <v>60016</v>
      </c>
      <c r="G15" s="82" t="s">
        <v>99</v>
      </c>
      <c r="H15" s="84">
        <f>SUM(H16:H18)</f>
        <v>1025000</v>
      </c>
      <c r="I15" s="84">
        <f>SUM(I16:I18)</f>
        <v>13909</v>
      </c>
      <c r="J15" s="84">
        <f>SUM(J16:J18)</f>
        <v>500000</v>
      </c>
      <c r="K15" s="84">
        <f>SUM(K16:K18)</f>
        <v>511091</v>
      </c>
      <c r="L15" s="82"/>
      <c r="M15" s="82"/>
    </row>
    <row r="16" spans="1:13" ht="30">
      <c r="A16" s="85"/>
      <c r="B16" s="86" t="s">
        <v>155</v>
      </c>
      <c r="C16" s="85"/>
      <c r="D16" s="86"/>
      <c r="E16" s="85"/>
      <c r="F16" s="85"/>
      <c r="G16" s="87" t="s">
        <v>100</v>
      </c>
      <c r="H16" s="88">
        <v>410000</v>
      </c>
      <c r="I16" s="88">
        <v>13909</v>
      </c>
      <c r="J16" s="88">
        <v>190000</v>
      </c>
      <c r="K16" s="88">
        <v>206091</v>
      </c>
      <c r="L16" s="85"/>
      <c r="M16" s="85"/>
    </row>
    <row r="17" spans="1:13" ht="30">
      <c r="A17" s="85"/>
      <c r="B17" s="86" t="s">
        <v>153</v>
      </c>
      <c r="C17" s="85"/>
      <c r="D17" s="86"/>
      <c r="E17" s="85"/>
      <c r="F17" s="85"/>
      <c r="G17" s="87" t="s">
        <v>101</v>
      </c>
      <c r="H17" s="88">
        <v>0</v>
      </c>
      <c r="I17" s="88"/>
      <c r="J17" s="88">
        <v>0</v>
      </c>
      <c r="K17" s="88"/>
      <c r="L17" s="85"/>
      <c r="M17" s="85"/>
    </row>
    <row r="18" spans="1:13" ht="42" customHeight="1">
      <c r="A18" s="85"/>
      <c r="B18" s="86" t="s">
        <v>165</v>
      </c>
      <c r="C18" s="85"/>
      <c r="D18" s="86"/>
      <c r="E18" s="85"/>
      <c r="F18" s="85"/>
      <c r="G18" s="89" t="s">
        <v>102</v>
      </c>
      <c r="H18" s="88">
        <v>615000</v>
      </c>
      <c r="I18" s="88">
        <v>0</v>
      </c>
      <c r="J18" s="88">
        <v>310000</v>
      </c>
      <c r="K18" s="88">
        <v>305000</v>
      </c>
      <c r="L18" s="85"/>
      <c r="M18" s="85"/>
    </row>
    <row r="19" spans="1:13" ht="30">
      <c r="A19" s="82" t="s">
        <v>11</v>
      </c>
      <c r="B19" s="83" t="s">
        <v>154</v>
      </c>
      <c r="C19" s="82" t="s">
        <v>164</v>
      </c>
      <c r="D19" s="83" t="s">
        <v>89</v>
      </c>
      <c r="E19" s="82">
        <v>600</v>
      </c>
      <c r="F19" s="82">
        <v>60016</v>
      </c>
      <c r="G19" s="82" t="s">
        <v>99</v>
      </c>
      <c r="H19" s="84">
        <f>SUM(H20:H22)</f>
        <v>798678</v>
      </c>
      <c r="I19" s="84">
        <f>SUM(I20:I22)</f>
        <v>23678</v>
      </c>
      <c r="J19" s="84">
        <f>SUM(J20:J22)</f>
        <v>775000</v>
      </c>
      <c r="K19" s="84">
        <f>SUM(K20:K22)</f>
        <v>0</v>
      </c>
      <c r="L19" s="82"/>
      <c r="M19" s="82"/>
    </row>
    <row r="20" spans="1:13" ht="30">
      <c r="A20" s="85"/>
      <c r="B20" s="86" t="s">
        <v>155</v>
      </c>
      <c r="C20" s="85"/>
      <c r="D20" s="86"/>
      <c r="E20" s="85"/>
      <c r="F20" s="85"/>
      <c r="G20" s="87" t="s">
        <v>100</v>
      </c>
      <c r="H20" s="88">
        <v>368678</v>
      </c>
      <c r="I20" s="88">
        <v>23678</v>
      </c>
      <c r="J20" s="88">
        <v>345000</v>
      </c>
      <c r="K20" s="88"/>
      <c r="L20" s="85"/>
      <c r="M20" s="85"/>
    </row>
    <row r="21" spans="1:13" ht="30">
      <c r="A21" s="85"/>
      <c r="B21" s="86" t="s">
        <v>153</v>
      </c>
      <c r="C21" s="85"/>
      <c r="D21" s="86"/>
      <c r="E21" s="85"/>
      <c r="F21" s="85"/>
      <c r="G21" s="87" t="s">
        <v>101</v>
      </c>
      <c r="H21" s="88">
        <v>0</v>
      </c>
      <c r="I21" s="88"/>
      <c r="J21" s="88">
        <v>0</v>
      </c>
      <c r="K21" s="88"/>
      <c r="L21" s="85"/>
      <c r="M21" s="85"/>
    </row>
    <row r="22" spans="1:13" ht="30" customHeight="1">
      <c r="A22" s="85"/>
      <c r="B22" s="86" t="s">
        <v>166</v>
      </c>
      <c r="C22" s="85"/>
      <c r="D22" s="86"/>
      <c r="E22" s="85"/>
      <c r="F22" s="85"/>
      <c r="G22" s="89" t="s">
        <v>102</v>
      </c>
      <c r="H22" s="88">
        <v>430000</v>
      </c>
      <c r="I22" s="88">
        <v>0</v>
      </c>
      <c r="J22" s="88">
        <v>430000</v>
      </c>
      <c r="K22" s="88"/>
      <c r="L22" s="85"/>
      <c r="M22" s="85"/>
    </row>
    <row r="23" spans="1:13" ht="30" customHeight="1">
      <c r="A23" s="82" t="s">
        <v>3</v>
      </c>
      <c r="B23" s="83" t="s">
        <v>154</v>
      </c>
      <c r="C23" s="82" t="s">
        <v>148</v>
      </c>
      <c r="D23" s="83" t="s">
        <v>89</v>
      </c>
      <c r="E23" s="82">
        <v>600</v>
      </c>
      <c r="F23" s="82">
        <v>60016</v>
      </c>
      <c r="G23" s="82" t="s">
        <v>99</v>
      </c>
      <c r="H23" s="84">
        <f>SUM(H24:H26)</f>
        <v>1070000</v>
      </c>
      <c r="I23" s="84">
        <f>SUM(I24:I26)</f>
        <v>21123</v>
      </c>
      <c r="J23" s="84">
        <f>SUM(J24:J26)</f>
        <v>345000</v>
      </c>
      <c r="K23" s="84">
        <f>SUM(K24:K26)</f>
        <v>703877</v>
      </c>
      <c r="L23" s="82"/>
      <c r="M23" s="82"/>
    </row>
    <row r="24" spans="1:13" ht="30">
      <c r="A24" s="85"/>
      <c r="B24" s="86" t="s">
        <v>155</v>
      </c>
      <c r="C24" s="85"/>
      <c r="D24" s="86"/>
      <c r="E24" s="85"/>
      <c r="F24" s="85"/>
      <c r="G24" s="87" t="s">
        <v>100</v>
      </c>
      <c r="H24" s="88">
        <v>454570</v>
      </c>
      <c r="I24" s="88">
        <v>21123</v>
      </c>
      <c r="J24" s="88">
        <v>128459</v>
      </c>
      <c r="K24" s="88">
        <v>304988</v>
      </c>
      <c r="L24" s="85"/>
      <c r="M24" s="85"/>
    </row>
    <row r="25" spans="1:13" ht="30">
      <c r="A25" s="85"/>
      <c r="B25" s="86" t="s">
        <v>153</v>
      </c>
      <c r="C25" s="85"/>
      <c r="D25" s="86"/>
      <c r="E25" s="85"/>
      <c r="F25" s="85"/>
      <c r="G25" s="87" t="s">
        <v>101</v>
      </c>
      <c r="H25" s="88">
        <v>0</v>
      </c>
      <c r="I25" s="88"/>
      <c r="J25" s="88">
        <v>0</v>
      </c>
      <c r="K25" s="88"/>
      <c r="L25" s="85"/>
      <c r="M25" s="85"/>
    </row>
    <row r="26" spans="1:13" ht="30">
      <c r="A26" s="85"/>
      <c r="B26" s="86" t="s">
        <v>167</v>
      </c>
      <c r="C26" s="85"/>
      <c r="D26" s="86"/>
      <c r="E26" s="85"/>
      <c r="F26" s="85"/>
      <c r="G26" s="89" t="s">
        <v>102</v>
      </c>
      <c r="H26" s="88">
        <v>615430</v>
      </c>
      <c r="I26" s="88">
        <v>0</v>
      </c>
      <c r="J26" s="88">
        <v>216541</v>
      </c>
      <c r="K26" s="88">
        <v>398889</v>
      </c>
      <c r="L26" s="85"/>
      <c r="M26" s="85"/>
    </row>
    <row r="27" spans="1:13" ht="30">
      <c r="A27" s="82" t="s">
        <v>13</v>
      </c>
      <c r="B27" s="83" t="s">
        <v>157</v>
      </c>
      <c r="C27" s="82" t="s">
        <v>148</v>
      </c>
      <c r="D27" s="83" t="s">
        <v>149</v>
      </c>
      <c r="E27" s="82">
        <v>801</v>
      </c>
      <c r="F27" s="82">
        <v>80101</v>
      </c>
      <c r="G27" s="82" t="s">
        <v>99</v>
      </c>
      <c r="H27" s="84">
        <f>SUM(H28:H30)</f>
        <v>850000</v>
      </c>
      <c r="I27" s="84">
        <f>SUM(I28:I30)</f>
        <v>16200</v>
      </c>
      <c r="J27" s="84">
        <f>SUM(J28:J30)</f>
        <v>333000</v>
      </c>
      <c r="K27" s="84">
        <f>SUM(K28:K30)</f>
        <v>500800</v>
      </c>
      <c r="L27" s="82"/>
      <c r="M27" s="82"/>
    </row>
    <row r="28" spans="1:13" ht="15">
      <c r="A28" s="85"/>
      <c r="B28" s="86" t="s">
        <v>151</v>
      </c>
      <c r="C28" s="85"/>
      <c r="D28" s="86"/>
      <c r="E28" s="85"/>
      <c r="F28" s="85"/>
      <c r="G28" s="87" t="s">
        <v>100</v>
      </c>
      <c r="H28" s="88">
        <v>400000</v>
      </c>
      <c r="I28" s="88">
        <v>16200</v>
      </c>
      <c r="J28" s="88">
        <v>133000</v>
      </c>
      <c r="K28" s="88">
        <v>250800</v>
      </c>
      <c r="L28" s="85"/>
      <c r="M28" s="85"/>
    </row>
    <row r="29" spans="1:13" ht="15">
      <c r="A29" s="85"/>
      <c r="B29" s="86" t="s">
        <v>156</v>
      </c>
      <c r="C29" s="85"/>
      <c r="D29" s="86"/>
      <c r="E29" s="85"/>
      <c r="F29" s="85"/>
      <c r="G29" s="87" t="s">
        <v>101</v>
      </c>
      <c r="H29" s="88">
        <v>0</v>
      </c>
      <c r="I29" s="88">
        <v>0</v>
      </c>
      <c r="J29" s="88">
        <v>0</v>
      </c>
      <c r="K29" s="88">
        <v>0</v>
      </c>
      <c r="L29" s="85"/>
      <c r="M29" s="85"/>
    </row>
    <row r="30" spans="1:13" ht="42" customHeight="1">
      <c r="A30" s="85"/>
      <c r="B30" s="86" t="s">
        <v>150</v>
      </c>
      <c r="C30" s="85"/>
      <c r="D30" s="86"/>
      <c r="E30" s="85"/>
      <c r="F30" s="85"/>
      <c r="G30" s="89" t="s">
        <v>102</v>
      </c>
      <c r="H30" s="88">
        <v>450000</v>
      </c>
      <c r="I30" s="88">
        <v>0</v>
      </c>
      <c r="J30" s="88">
        <v>200000</v>
      </c>
      <c r="K30" s="88">
        <v>250000</v>
      </c>
      <c r="L30" s="85"/>
      <c r="M30" s="85"/>
    </row>
    <row r="31" spans="1:13" ht="15" hidden="1">
      <c r="A31" s="82" t="s">
        <v>11</v>
      </c>
      <c r="B31" s="83" t="s">
        <v>141</v>
      </c>
      <c r="C31" s="82" t="s">
        <v>142</v>
      </c>
      <c r="D31" s="83" t="s">
        <v>143</v>
      </c>
      <c r="E31" s="82">
        <v>853</v>
      </c>
      <c r="F31" s="82">
        <v>85395</v>
      </c>
      <c r="G31" s="82" t="s">
        <v>99</v>
      </c>
      <c r="H31" s="84">
        <f>SUM(H32:H34)</f>
        <v>0</v>
      </c>
      <c r="I31" s="84">
        <f>SUM(I32:I34)</f>
        <v>0</v>
      </c>
      <c r="J31" s="84">
        <f>SUM(J32:J34)</f>
        <v>0</v>
      </c>
      <c r="K31" s="90"/>
      <c r="L31" s="82"/>
      <c r="M31" s="82"/>
    </row>
    <row r="32" spans="1:13" ht="15" hidden="1">
      <c r="A32" s="85"/>
      <c r="B32" s="86" t="s">
        <v>144</v>
      </c>
      <c r="C32" s="85"/>
      <c r="D32" s="86"/>
      <c r="E32" s="85"/>
      <c r="F32" s="85"/>
      <c r="G32" s="87" t="s">
        <v>100</v>
      </c>
      <c r="H32" s="88"/>
      <c r="I32" s="88"/>
      <c r="J32" s="88"/>
      <c r="K32" s="88"/>
      <c r="L32" s="85"/>
      <c r="M32" s="85"/>
    </row>
    <row r="33" spans="1:13" ht="45" hidden="1">
      <c r="A33" s="85"/>
      <c r="B33" s="86" t="s">
        <v>145</v>
      </c>
      <c r="C33" s="85"/>
      <c r="D33" s="86"/>
      <c r="E33" s="85"/>
      <c r="F33" s="85"/>
      <c r="G33" s="87" t="s">
        <v>101</v>
      </c>
      <c r="H33" s="88">
        <v>0</v>
      </c>
      <c r="I33" s="88">
        <v>0</v>
      </c>
      <c r="J33" s="88">
        <v>0</v>
      </c>
      <c r="K33" s="88"/>
      <c r="L33" s="85"/>
      <c r="M33" s="85"/>
    </row>
    <row r="34" spans="1:13" ht="45" hidden="1">
      <c r="A34" s="85"/>
      <c r="B34" s="86" t="s">
        <v>146</v>
      </c>
      <c r="C34" s="85"/>
      <c r="D34" s="86"/>
      <c r="E34" s="85"/>
      <c r="F34" s="85"/>
      <c r="G34" s="89" t="s">
        <v>102</v>
      </c>
      <c r="H34" s="88">
        <v>0</v>
      </c>
      <c r="I34" s="88">
        <v>0</v>
      </c>
      <c r="J34" s="88">
        <v>0</v>
      </c>
      <c r="K34" s="88"/>
      <c r="L34" s="85"/>
      <c r="M34" s="85"/>
    </row>
    <row r="35" spans="1:13" ht="27" customHeight="1">
      <c r="A35" s="82" t="s">
        <v>16</v>
      </c>
      <c r="B35" s="83" t="s">
        <v>158</v>
      </c>
      <c r="C35" s="82" t="s">
        <v>148</v>
      </c>
      <c r="D35" s="83" t="s">
        <v>89</v>
      </c>
      <c r="E35" s="82">
        <v>921</v>
      </c>
      <c r="F35" s="82">
        <v>92105</v>
      </c>
      <c r="G35" s="82" t="s">
        <v>99</v>
      </c>
      <c r="H35" s="84">
        <f>SUM(H36:H38)</f>
        <v>1400000</v>
      </c>
      <c r="I35" s="84">
        <f>SUM(I36:I38)</f>
        <v>7930</v>
      </c>
      <c r="J35" s="84">
        <f>SUM(J36:J38)</f>
        <v>150000</v>
      </c>
      <c r="K35" s="84">
        <f>SUM(K36:K38)</f>
        <v>1242070</v>
      </c>
      <c r="L35" s="82"/>
      <c r="M35" s="82"/>
    </row>
    <row r="36" spans="1:13" ht="30">
      <c r="A36" s="85"/>
      <c r="B36" s="86" t="s">
        <v>159</v>
      </c>
      <c r="C36" s="85"/>
      <c r="D36" s="86"/>
      <c r="E36" s="85"/>
      <c r="F36" s="85"/>
      <c r="G36" s="87" t="s">
        <v>100</v>
      </c>
      <c r="H36" s="88">
        <v>580526</v>
      </c>
      <c r="I36" s="88">
        <v>7930</v>
      </c>
      <c r="J36" s="88">
        <v>150000</v>
      </c>
      <c r="K36" s="88">
        <v>422596</v>
      </c>
      <c r="L36" s="85"/>
      <c r="M36" s="85"/>
    </row>
    <row r="37" spans="1:13" ht="15">
      <c r="A37" s="115"/>
      <c r="B37" s="116" t="s">
        <v>160</v>
      </c>
      <c r="C37" s="115"/>
      <c r="D37" s="116"/>
      <c r="E37" s="115"/>
      <c r="F37" s="115"/>
      <c r="G37" s="117" t="s">
        <v>101</v>
      </c>
      <c r="H37" s="118">
        <v>0</v>
      </c>
      <c r="I37" s="118">
        <v>0</v>
      </c>
      <c r="J37" s="118">
        <v>0</v>
      </c>
      <c r="K37" s="118">
        <v>0</v>
      </c>
      <c r="L37" s="115"/>
      <c r="M37" s="115"/>
    </row>
    <row r="38" spans="1:13" ht="60" customHeight="1">
      <c r="A38" s="135"/>
      <c r="B38" s="136" t="s">
        <v>161</v>
      </c>
      <c r="C38" s="135"/>
      <c r="D38" s="136"/>
      <c r="E38" s="135"/>
      <c r="F38" s="135"/>
      <c r="G38" s="137" t="s">
        <v>102</v>
      </c>
      <c r="H38" s="138">
        <v>819474</v>
      </c>
      <c r="I38" s="138">
        <v>0</v>
      </c>
      <c r="J38" s="138">
        <v>0</v>
      </c>
      <c r="K38" s="138">
        <v>819474</v>
      </c>
      <c r="L38" s="135"/>
      <c r="M38" s="135"/>
    </row>
    <row r="39" spans="1:13" ht="30">
      <c r="A39" s="82" t="s">
        <v>19</v>
      </c>
      <c r="B39" s="83" t="s">
        <v>158</v>
      </c>
      <c r="C39" s="82" t="s">
        <v>2</v>
      </c>
      <c r="D39" s="83" t="s">
        <v>89</v>
      </c>
      <c r="E39" s="82">
        <v>926</v>
      </c>
      <c r="F39" s="82">
        <v>92695</v>
      </c>
      <c r="G39" s="82" t="s">
        <v>99</v>
      </c>
      <c r="H39" s="84">
        <f aca="true" t="shared" si="1" ref="H39:M39">SUM(H40:H42)</f>
        <v>1500000</v>
      </c>
      <c r="I39" s="84">
        <f t="shared" si="1"/>
        <v>0</v>
      </c>
      <c r="J39" s="84">
        <f t="shared" si="1"/>
        <v>30000</v>
      </c>
      <c r="K39" s="84">
        <f t="shared" si="1"/>
        <v>770000</v>
      </c>
      <c r="L39" s="84">
        <f t="shared" si="1"/>
        <v>700000</v>
      </c>
      <c r="M39" s="84">
        <f t="shared" si="1"/>
        <v>0</v>
      </c>
    </row>
    <row r="40" spans="1:13" ht="30">
      <c r="A40" s="85"/>
      <c r="B40" s="86" t="s">
        <v>176</v>
      </c>
      <c r="C40" s="85"/>
      <c r="D40" s="86"/>
      <c r="E40" s="85"/>
      <c r="F40" s="85"/>
      <c r="G40" s="87" t="s">
        <v>100</v>
      </c>
      <c r="H40" s="88">
        <v>600000</v>
      </c>
      <c r="I40" s="88">
        <v>0</v>
      </c>
      <c r="J40" s="88">
        <v>30000</v>
      </c>
      <c r="K40" s="88">
        <v>270000</v>
      </c>
      <c r="L40" s="88">
        <v>300000</v>
      </c>
      <c r="M40" s="88"/>
    </row>
    <row r="41" spans="1:13" ht="30">
      <c r="A41" s="85"/>
      <c r="B41" s="86" t="s">
        <v>177</v>
      </c>
      <c r="C41" s="85"/>
      <c r="D41" s="86"/>
      <c r="E41" s="85"/>
      <c r="F41" s="85"/>
      <c r="G41" s="87" t="s">
        <v>101</v>
      </c>
      <c r="H41" s="88">
        <v>0</v>
      </c>
      <c r="I41" s="88">
        <v>0</v>
      </c>
      <c r="J41" s="88">
        <v>0</v>
      </c>
      <c r="K41" s="88">
        <v>0</v>
      </c>
      <c r="L41" s="88"/>
      <c r="M41" s="88"/>
    </row>
    <row r="42" spans="1:13" ht="60">
      <c r="A42" s="85"/>
      <c r="B42" s="86" t="s">
        <v>178</v>
      </c>
      <c r="C42" s="85"/>
      <c r="D42" s="86"/>
      <c r="E42" s="85"/>
      <c r="F42" s="85"/>
      <c r="G42" s="89" t="s">
        <v>102</v>
      </c>
      <c r="H42" s="88">
        <v>900000</v>
      </c>
      <c r="I42" s="88">
        <v>0</v>
      </c>
      <c r="J42" s="88">
        <v>0</v>
      </c>
      <c r="K42" s="88">
        <v>500000</v>
      </c>
      <c r="L42" s="88">
        <v>400000</v>
      </c>
      <c r="M42" s="88"/>
    </row>
    <row r="43" spans="1:13" ht="15">
      <c r="A43" s="85"/>
      <c r="B43" s="86"/>
      <c r="C43" s="85"/>
      <c r="D43" s="86"/>
      <c r="E43" s="85"/>
      <c r="F43" s="85"/>
      <c r="G43" s="85"/>
      <c r="H43" s="88"/>
      <c r="I43" s="88"/>
      <c r="J43" s="88"/>
      <c r="K43" s="88"/>
      <c r="L43" s="88"/>
      <c r="M43" s="88"/>
    </row>
    <row r="44" spans="1:13" ht="15">
      <c r="A44" s="85"/>
      <c r="B44" s="86"/>
      <c r="C44" s="85"/>
      <c r="D44" s="86"/>
      <c r="E44" s="85"/>
      <c r="F44" s="85"/>
      <c r="G44" s="85"/>
      <c r="H44" s="88"/>
      <c r="I44" s="88"/>
      <c r="J44" s="88"/>
      <c r="K44" s="88"/>
      <c r="L44" s="85"/>
      <c r="M44" s="85"/>
    </row>
    <row r="45" spans="1:13" s="94" customFormat="1" ht="14.25">
      <c r="A45" s="91"/>
      <c r="B45" s="92" t="s">
        <v>109</v>
      </c>
      <c r="C45" s="91"/>
      <c r="D45" s="92"/>
      <c r="E45" s="91"/>
      <c r="F45" s="91"/>
      <c r="G45" s="91"/>
      <c r="H45" s="93">
        <f aca="true" t="shared" si="2" ref="H45:M45">SUM(H11,H15,H19,H23,H27,H31,H35,H39,)</f>
        <v>12663678</v>
      </c>
      <c r="I45" s="93">
        <f t="shared" si="2"/>
        <v>82840</v>
      </c>
      <c r="J45" s="93">
        <f t="shared" si="2"/>
        <v>2183000</v>
      </c>
      <c r="K45" s="93">
        <f t="shared" si="2"/>
        <v>6027838</v>
      </c>
      <c r="L45" s="93">
        <f t="shared" si="2"/>
        <v>2900000</v>
      </c>
      <c r="M45" s="93">
        <f t="shared" si="2"/>
        <v>1470000</v>
      </c>
    </row>
    <row r="46" spans="1:13" s="94" customFormat="1" ht="14.25">
      <c r="A46" s="91"/>
      <c r="B46" s="95" t="s">
        <v>100</v>
      </c>
      <c r="C46" s="91"/>
      <c r="D46" s="92"/>
      <c r="E46" s="91"/>
      <c r="F46" s="91"/>
      <c r="G46" s="91"/>
      <c r="H46" s="93">
        <f aca="true" t="shared" si="3" ref="H46:M47">SUM(H12,H16,H20,H24,H28,H32,H36,H40)</f>
        <v>4833774</v>
      </c>
      <c r="I46" s="93">
        <f t="shared" si="3"/>
        <v>82840</v>
      </c>
      <c r="J46" s="93">
        <f t="shared" si="3"/>
        <v>1026459</v>
      </c>
      <c r="K46" s="93">
        <f t="shared" si="3"/>
        <v>2104475</v>
      </c>
      <c r="L46" s="93">
        <f t="shared" si="3"/>
        <v>900000</v>
      </c>
      <c r="M46" s="93">
        <f t="shared" si="3"/>
        <v>720000</v>
      </c>
    </row>
    <row r="47" spans="1:13" s="94" customFormat="1" ht="14.25">
      <c r="A47" s="91"/>
      <c r="B47" s="95" t="s">
        <v>101</v>
      </c>
      <c r="C47" s="91"/>
      <c r="D47" s="92"/>
      <c r="E47" s="91"/>
      <c r="F47" s="91"/>
      <c r="G47" s="91"/>
      <c r="H47" s="93">
        <f t="shared" si="3"/>
        <v>0</v>
      </c>
      <c r="I47" s="93">
        <f t="shared" si="3"/>
        <v>0</v>
      </c>
      <c r="J47" s="93">
        <f t="shared" si="3"/>
        <v>0</v>
      </c>
      <c r="K47" s="93">
        <f t="shared" si="3"/>
        <v>0</v>
      </c>
      <c r="L47" s="93">
        <f t="shared" si="3"/>
        <v>0</v>
      </c>
      <c r="M47" s="93">
        <f t="shared" si="3"/>
        <v>0</v>
      </c>
    </row>
    <row r="48" spans="1:13" s="94" customFormat="1" ht="28.5" customHeight="1">
      <c r="A48" s="96"/>
      <c r="B48" s="97" t="s">
        <v>102</v>
      </c>
      <c r="C48" s="96"/>
      <c r="D48" s="98"/>
      <c r="E48" s="96"/>
      <c r="F48" s="96"/>
      <c r="G48" s="96"/>
      <c r="H48" s="99">
        <f aca="true" t="shared" si="4" ref="H48:M48">SUM(H14,H18,H22,H26,H30,H34,H38,H42)</f>
        <v>7829904</v>
      </c>
      <c r="I48" s="99">
        <f t="shared" si="4"/>
        <v>0</v>
      </c>
      <c r="J48" s="99">
        <f t="shared" si="4"/>
        <v>1156541</v>
      </c>
      <c r="K48" s="99">
        <f t="shared" si="4"/>
        <v>3923363</v>
      </c>
      <c r="L48" s="99">
        <f t="shared" si="4"/>
        <v>2000000</v>
      </c>
      <c r="M48" s="99">
        <f t="shared" si="4"/>
        <v>750000</v>
      </c>
    </row>
  </sheetData>
  <mergeCells count="11">
    <mergeCell ref="K9:M9"/>
    <mergeCell ref="A7:M7"/>
    <mergeCell ref="A9:A10"/>
    <mergeCell ref="B9:B10"/>
    <mergeCell ref="C9:C10"/>
    <mergeCell ref="D9:D10"/>
    <mergeCell ref="F9:F10"/>
    <mergeCell ref="E9:E10"/>
    <mergeCell ref="I9:I10"/>
    <mergeCell ref="G9:H9"/>
    <mergeCell ref="J9:J10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2:F24"/>
  <sheetViews>
    <sheetView workbookViewId="0" topLeftCell="A1">
      <selection activeCell="G20" sqref="G20"/>
    </sheetView>
  </sheetViews>
  <sheetFormatPr defaultColWidth="9.00390625" defaultRowHeight="12.75"/>
  <cols>
    <col min="1" max="1" width="4.625" style="24" customWidth="1"/>
    <col min="2" max="2" width="43.25390625" style="24" customWidth="1"/>
    <col min="3" max="3" width="12.00390625" style="65" customWidth="1"/>
    <col min="4" max="4" width="12.125" style="47" customWidth="1"/>
    <col min="5" max="5" width="11.125" style="47" customWidth="1"/>
    <col min="6" max="6" width="11.75390625" style="47" customWidth="1"/>
    <col min="7" max="16384" width="9.125" style="24" customWidth="1"/>
  </cols>
  <sheetData>
    <row r="2" spans="3:6" s="25" customFormat="1" ht="12.75">
      <c r="C2" s="47"/>
      <c r="D2" s="47"/>
      <c r="E2" s="47"/>
      <c r="F2" s="51"/>
    </row>
    <row r="3" spans="3:6" s="25" customFormat="1" ht="12">
      <c r="C3" s="51" t="s">
        <v>87</v>
      </c>
      <c r="D3" s="51"/>
      <c r="E3" s="51"/>
      <c r="F3" s="51"/>
    </row>
    <row r="4" spans="3:6" s="25" customFormat="1" ht="12">
      <c r="C4" s="51" t="s">
        <v>181</v>
      </c>
      <c r="D4" s="51"/>
      <c r="E4" s="51"/>
      <c r="F4" s="51"/>
    </row>
    <row r="5" spans="3:6" s="25" customFormat="1" ht="12">
      <c r="C5" s="51" t="s">
        <v>104</v>
      </c>
      <c r="D5" s="51"/>
      <c r="E5" s="51"/>
      <c r="F5" s="51"/>
    </row>
    <row r="6" spans="3:5" ht="12.75">
      <c r="C6" s="51" t="s">
        <v>182</v>
      </c>
      <c r="D6" s="51"/>
      <c r="E6" s="51"/>
    </row>
    <row r="8" spans="1:6" ht="25.5" customHeight="1">
      <c r="A8" s="155" t="s">
        <v>116</v>
      </c>
      <c r="B8" s="155"/>
      <c r="C8" s="155"/>
      <c r="D8" s="155"/>
      <c r="E8" s="155"/>
      <c r="F8" s="155"/>
    </row>
    <row r="9" spans="1:6" ht="25.5" customHeight="1">
      <c r="A9" s="48"/>
      <c r="B9" s="48"/>
      <c r="C9" s="64"/>
      <c r="D9" s="52"/>
      <c r="E9" s="52"/>
      <c r="F9" s="52"/>
    </row>
    <row r="10" ht="12.75">
      <c r="F10" s="61" t="s">
        <v>92</v>
      </c>
    </row>
    <row r="11" spans="1:6" ht="35.25" customHeight="1">
      <c r="A11" s="152" t="s">
        <v>88</v>
      </c>
      <c r="B11" s="152" t="s">
        <v>106</v>
      </c>
      <c r="C11" s="153" t="s">
        <v>117</v>
      </c>
      <c r="D11" s="154" t="s">
        <v>119</v>
      </c>
      <c r="E11" s="154"/>
      <c r="F11" s="154"/>
    </row>
    <row r="12" spans="1:6" ht="27.75" customHeight="1">
      <c r="A12" s="152"/>
      <c r="B12" s="152"/>
      <c r="C12" s="153"/>
      <c r="D12" s="73">
        <v>2010</v>
      </c>
      <c r="E12" s="73">
        <v>2011</v>
      </c>
      <c r="F12" s="53" t="s">
        <v>184</v>
      </c>
    </row>
    <row r="13" spans="1:6" ht="12.75">
      <c r="A13" s="58" t="s">
        <v>107</v>
      </c>
      <c r="B13" s="49" t="s">
        <v>103</v>
      </c>
      <c r="C13" s="66">
        <f>SUM(C14:C16)</f>
        <v>128256</v>
      </c>
      <c r="D13" s="66">
        <f>SUM(D14:D16)</f>
        <v>0</v>
      </c>
      <c r="E13" s="67"/>
      <c r="F13" s="67"/>
    </row>
    <row r="14" spans="1:6" ht="12.75">
      <c r="A14" s="49"/>
      <c r="B14" s="59" t="s">
        <v>100</v>
      </c>
      <c r="C14" s="68">
        <v>13473</v>
      </c>
      <c r="D14" s="54"/>
      <c r="E14" s="54"/>
      <c r="F14" s="54"/>
    </row>
    <row r="15" spans="1:6" ht="12.75">
      <c r="A15" s="49"/>
      <c r="B15" s="59" t="s">
        <v>101</v>
      </c>
      <c r="C15" s="68">
        <v>5765.4</v>
      </c>
      <c r="D15" s="54"/>
      <c r="E15" s="54"/>
      <c r="F15" s="54"/>
    </row>
    <row r="16" spans="1:6" ht="12.75">
      <c r="A16" s="50"/>
      <c r="B16" s="60" t="s">
        <v>102</v>
      </c>
      <c r="C16" s="69">
        <v>109017.6</v>
      </c>
      <c r="D16" s="55"/>
      <c r="E16" s="55"/>
      <c r="F16" s="55"/>
    </row>
    <row r="17" spans="1:6" ht="12.75">
      <c r="A17" s="58" t="s">
        <v>108</v>
      </c>
      <c r="B17" s="49" t="s">
        <v>109</v>
      </c>
      <c r="C17" s="66">
        <f>SUM(C18:C20)</f>
        <v>2183000</v>
      </c>
      <c r="D17" s="66">
        <f>SUM(D18:D20)</f>
        <v>6027838</v>
      </c>
      <c r="E17" s="66">
        <f>SUM(E18:E20)</f>
        <v>2900000</v>
      </c>
      <c r="F17" s="66">
        <f>SUM(F18:F20)</f>
        <v>1470000</v>
      </c>
    </row>
    <row r="18" spans="1:6" ht="12.75">
      <c r="A18" s="49"/>
      <c r="B18" s="59" t="s">
        <v>100</v>
      </c>
      <c r="C18" s="68">
        <v>1026459</v>
      </c>
      <c r="D18" s="68">
        <v>2104475</v>
      </c>
      <c r="E18" s="68">
        <v>900000</v>
      </c>
      <c r="F18" s="68">
        <v>720000</v>
      </c>
    </row>
    <row r="19" spans="1:6" ht="12.75">
      <c r="A19" s="49"/>
      <c r="B19" s="59" t="s">
        <v>101</v>
      </c>
      <c r="C19" s="68">
        <v>0</v>
      </c>
      <c r="D19" s="68">
        <v>0</v>
      </c>
      <c r="E19" s="68"/>
      <c r="F19" s="68"/>
    </row>
    <row r="20" spans="1:6" ht="12.75">
      <c r="A20" s="50"/>
      <c r="B20" s="60" t="s">
        <v>102</v>
      </c>
      <c r="C20" s="69">
        <v>1156541</v>
      </c>
      <c r="D20" s="69">
        <v>3923363</v>
      </c>
      <c r="E20" s="69">
        <v>2000000</v>
      </c>
      <c r="F20" s="69">
        <v>750000</v>
      </c>
    </row>
    <row r="21" spans="1:6" ht="12.75">
      <c r="A21" s="58"/>
      <c r="B21" s="49" t="s">
        <v>110</v>
      </c>
      <c r="C21" s="66">
        <f aca="true" t="shared" si="0" ref="C21:F24">SUM(C13,C17)</f>
        <v>2311256</v>
      </c>
      <c r="D21" s="66">
        <f t="shared" si="0"/>
        <v>6027838</v>
      </c>
      <c r="E21" s="66">
        <f t="shared" si="0"/>
        <v>2900000</v>
      </c>
      <c r="F21" s="66">
        <f t="shared" si="0"/>
        <v>1470000</v>
      </c>
    </row>
    <row r="22" spans="1:6" ht="12.75">
      <c r="A22" s="49"/>
      <c r="B22" s="59" t="s">
        <v>100</v>
      </c>
      <c r="C22" s="66">
        <f t="shared" si="0"/>
        <v>1039932</v>
      </c>
      <c r="D22" s="66">
        <f t="shared" si="0"/>
        <v>2104475</v>
      </c>
      <c r="E22" s="66">
        <f t="shared" si="0"/>
        <v>900000</v>
      </c>
      <c r="F22" s="66">
        <f t="shared" si="0"/>
        <v>720000</v>
      </c>
    </row>
    <row r="23" spans="1:6" ht="12.75">
      <c r="A23" s="49"/>
      <c r="B23" s="59" t="s">
        <v>101</v>
      </c>
      <c r="C23" s="66">
        <f t="shared" si="0"/>
        <v>5765.4</v>
      </c>
      <c r="D23" s="66">
        <f t="shared" si="0"/>
        <v>0</v>
      </c>
      <c r="E23" s="66">
        <f t="shared" si="0"/>
        <v>0</v>
      </c>
      <c r="F23" s="66">
        <f t="shared" si="0"/>
        <v>0</v>
      </c>
    </row>
    <row r="24" spans="1:6" ht="12.75">
      <c r="A24" s="50"/>
      <c r="B24" s="60" t="s">
        <v>102</v>
      </c>
      <c r="C24" s="70">
        <f t="shared" si="0"/>
        <v>1265558.6</v>
      </c>
      <c r="D24" s="70">
        <f t="shared" si="0"/>
        <v>3923363</v>
      </c>
      <c r="E24" s="70">
        <f t="shared" si="0"/>
        <v>2000000</v>
      </c>
      <c r="F24" s="70">
        <f t="shared" si="0"/>
        <v>750000</v>
      </c>
    </row>
  </sheetData>
  <mergeCells count="5">
    <mergeCell ref="C11:C12"/>
    <mergeCell ref="D11:F11"/>
    <mergeCell ref="A8:F8"/>
    <mergeCell ref="A11:A12"/>
    <mergeCell ref="B11:B12"/>
  </mergeCells>
  <printOptions/>
  <pageMargins left="0.75" right="0.75" top="1" bottom="1" header="0.5" footer="0.5"/>
  <pageSetup fitToHeight="1" fitToWidth="1" horizontalDpi="600" verticalDpi="600" orientation="portrait" paperSize="9" scale="92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E3" sqref="E3:E7"/>
    </sheetView>
  </sheetViews>
  <sheetFormatPr defaultColWidth="9.00390625" defaultRowHeight="12.75"/>
  <cols>
    <col min="1" max="1" width="5.625" style="34" customWidth="1"/>
    <col min="2" max="2" width="4.875" style="34" bestFit="1" customWidth="1"/>
    <col min="3" max="3" width="6.25390625" style="34" bestFit="1" customWidth="1"/>
    <col min="4" max="4" width="18.875" style="34" customWidth="1"/>
    <col min="5" max="5" width="10.625" style="34" customWidth="1"/>
    <col min="6" max="6" width="11.25390625" style="40" customWidth="1"/>
    <col min="7" max="7" width="11.25390625" style="34" customWidth="1"/>
    <col min="8" max="8" width="8.75390625" style="34" customWidth="1"/>
    <col min="9" max="9" width="9.00390625" style="34" customWidth="1"/>
    <col min="10" max="10" width="2.875" style="34" customWidth="1"/>
    <col min="11" max="11" width="11.00390625" style="34" customWidth="1"/>
    <col min="12" max="12" width="12.875" style="34" customWidth="1"/>
    <col min="13" max="13" width="8.875" style="34" customWidth="1"/>
    <col min="14" max="14" width="8.75390625" style="34" bestFit="1" customWidth="1"/>
    <col min="15" max="15" width="10.25390625" style="34" customWidth="1"/>
    <col min="16" max="16" width="16.75390625" style="34" customWidth="1"/>
    <col min="17" max="16384" width="9.125" style="34" customWidth="1"/>
  </cols>
  <sheetData>
    <row r="1" spans="1:16" ht="11.25">
      <c r="A1" s="126" t="s">
        <v>113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10.5" customHeight="1">
      <c r="A2" s="33"/>
      <c r="B2" s="33"/>
      <c r="C2" s="33"/>
      <c r="D2" s="33"/>
      <c r="E2" s="33"/>
      <c r="F2" s="38"/>
      <c r="G2" s="33"/>
      <c r="H2" s="33"/>
      <c r="I2" s="33"/>
      <c r="J2" s="33"/>
      <c r="K2" s="33"/>
      <c r="L2" s="33"/>
      <c r="M2" s="33"/>
      <c r="N2" s="33"/>
      <c r="O2" s="33"/>
      <c r="P2" s="4" t="s">
        <v>35</v>
      </c>
    </row>
    <row r="3" spans="1:16" s="35" customFormat="1" ht="19.5" customHeight="1">
      <c r="A3" s="127" t="s">
        <v>48</v>
      </c>
      <c r="B3" s="127" t="s">
        <v>4</v>
      </c>
      <c r="C3" s="127" t="s">
        <v>34</v>
      </c>
      <c r="D3" s="130" t="s">
        <v>64</v>
      </c>
      <c r="E3" s="130" t="s">
        <v>49</v>
      </c>
      <c r="F3" s="131" t="s">
        <v>112</v>
      </c>
      <c r="G3" s="134" t="s">
        <v>55</v>
      </c>
      <c r="H3" s="134"/>
      <c r="I3" s="134"/>
      <c r="J3" s="134"/>
      <c r="K3" s="134"/>
      <c r="L3" s="134"/>
      <c r="M3" s="134"/>
      <c r="N3" s="134"/>
      <c r="O3" s="123"/>
      <c r="P3" s="130" t="s">
        <v>52</v>
      </c>
    </row>
    <row r="4" spans="1:16" s="35" customFormat="1" ht="14.25" customHeight="1">
      <c r="A4" s="127"/>
      <c r="B4" s="127"/>
      <c r="C4" s="127"/>
      <c r="D4" s="130"/>
      <c r="E4" s="130"/>
      <c r="F4" s="132"/>
      <c r="G4" s="123" t="s">
        <v>111</v>
      </c>
      <c r="H4" s="130" t="s">
        <v>12</v>
      </c>
      <c r="I4" s="130"/>
      <c r="J4" s="130"/>
      <c r="K4" s="130"/>
      <c r="L4" s="130"/>
      <c r="M4" s="130" t="s">
        <v>90</v>
      </c>
      <c r="N4" s="130" t="s">
        <v>105</v>
      </c>
      <c r="O4" s="120" t="s">
        <v>115</v>
      </c>
      <c r="P4" s="130"/>
    </row>
    <row r="5" spans="1:16" s="35" customFormat="1" ht="29.25" customHeight="1">
      <c r="A5" s="127"/>
      <c r="B5" s="127"/>
      <c r="C5" s="127"/>
      <c r="D5" s="130"/>
      <c r="E5" s="130"/>
      <c r="F5" s="132"/>
      <c r="G5" s="123"/>
      <c r="H5" s="130" t="s">
        <v>69</v>
      </c>
      <c r="I5" s="130" t="s">
        <v>62</v>
      </c>
      <c r="J5" s="156" t="s">
        <v>70</v>
      </c>
      <c r="K5" s="157"/>
      <c r="L5" s="130" t="s">
        <v>63</v>
      </c>
      <c r="M5" s="130"/>
      <c r="N5" s="130"/>
      <c r="O5" s="121"/>
      <c r="P5" s="130"/>
    </row>
    <row r="6" spans="1:16" s="35" customFormat="1" ht="19.5" customHeight="1">
      <c r="A6" s="127"/>
      <c r="B6" s="127"/>
      <c r="C6" s="127"/>
      <c r="D6" s="130"/>
      <c r="E6" s="130"/>
      <c r="F6" s="132"/>
      <c r="G6" s="123"/>
      <c r="H6" s="130"/>
      <c r="I6" s="130"/>
      <c r="J6" s="158"/>
      <c r="K6" s="159"/>
      <c r="L6" s="130"/>
      <c r="M6" s="130"/>
      <c r="N6" s="130"/>
      <c r="O6" s="121"/>
      <c r="P6" s="130"/>
    </row>
    <row r="7" spans="1:16" s="35" customFormat="1" ht="3" customHeight="1">
      <c r="A7" s="127"/>
      <c r="B7" s="127"/>
      <c r="C7" s="127"/>
      <c r="D7" s="130"/>
      <c r="E7" s="130"/>
      <c r="F7" s="133"/>
      <c r="G7" s="123"/>
      <c r="H7" s="130"/>
      <c r="I7" s="130"/>
      <c r="J7" s="160"/>
      <c r="K7" s="128"/>
      <c r="L7" s="130"/>
      <c r="M7" s="130"/>
      <c r="N7" s="130"/>
      <c r="O7" s="122"/>
      <c r="P7" s="130"/>
    </row>
    <row r="8" spans="1:16" ht="9" customHeight="1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9">
        <v>6</v>
      </c>
      <c r="G8" s="36">
        <v>7</v>
      </c>
      <c r="H8" s="36">
        <v>8</v>
      </c>
      <c r="I8" s="36">
        <v>9</v>
      </c>
      <c r="J8" s="124">
        <v>10</v>
      </c>
      <c r="K8" s="125"/>
      <c r="L8" s="36">
        <v>11</v>
      </c>
      <c r="M8" s="36">
        <v>12</v>
      </c>
      <c r="N8" s="36">
        <v>13</v>
      </c>
      <c r="O8" s="36">
        <v>14</v>
      </c>
      <c r="P8" s="36">
        <v>15</v>
      </c>
    </row>
    <row r="9" spans="1:16" ht="86.25" customHeight="1">
      <c r="A9" s="41" t="s">
        <v>9</v>
      </c>
      <c r="B9" s="112">
        <v>10</v>
      </c>
      <c r="C9" s="111">
        <v>1010</v>
      </c>
      <c r="D9" s="114" t="s">
        <v>185</v>
      </c>
      <c r="E9" s="43">
        <v>6020000</v>
      </c>
      <c r="F9" s="43">
        <v>0</v>
      </c>
      <c r="G9" s="43">
        <v>50000</v>
      </c>
      <c r="H9" s="43">
        <v>50000</v>
      </c>
      <c r="I9" s="43">
        <v>0</v>
      </c>
      <c r="J9" s="44" t="s">
        <v>53</v>
      </c>
      <c r="K9" s="63"/>
      <c r="L9" s="43">
        <v>0</v>
      </c>
      <c r="M9" s="43">
        <v>2300000</v>
      </c>
      <c r="N9" s="43">
        <v>2200000</v>
      </c>
      <c r="O9" s="43">
        <v>1470000</v>
      </c>
      <c r="P9" s="42" t="s">
        <v>89</v>
      </c>
    </row>
    <row r="10" spans="1:16" ht="58.5" customHeight="1">
      <c r="A10" s="41" t="s">
        <v>10</v>
      </c>
      <c r="B10" s="42">
        <v>600</v>
      </c>
      <c r="C10" s="42">
        <v>60016</v>
      </c>
      <c r="D10" s="37" t="s">
        <v>162</v>
      </c>
      <c r="E10" s="43">
        <v>1025000</v>
      </c>
      <c r="F10" s="43">
        <v>13909</v>
      </c>
      <c r="G10" s="43">
        <v>500000</v>
      </c>
      <c r="H10" s="43">
        <v>0</v>
      </c>
      <c r="I10" s="43">
        <v>190000</v>
      </c>
      <c r="J10" s="44" t="s">
        <v>53</v>
      </c>
      <c r="K10" s="63"/>
      <c r="L10" s="43">
        <v>310000</v>
      </c>
      <c r="M10" s="43">
        <v>511091</v>
      </c>
      <c r="N10" s="43"/>
      <c r="O10" s="43"/>
      <c r="P10" s="42" t="s">
        <v>89</v>
      </c>
    </row>
    <row r="11" spans="1:16" ht="64.5" customHeight="1">
      <c r="A11" s="41" t="s">
        <v>11</v>
      </c>
      <c r="B11" s="42">
        <v>600</v>
      </c>
      <c r="C11" s="42">
        <v>60016</v>
      </c>
      <c r="D11" s="37" t="s">
        <v>138</v>
      </c>
      <c r="E11" s="43">
        <v>798678</v>
      </c>
      <c r="F11" s="43">
        <v>23678</v>
      </c>
      <c r="G11" s="43">
        <v>775000</v>
      </c>
      <c r="H11" s="43">
        <v>0</v>
      </c>
      <c r="I11" s="43">
        <v>345000</v>
      </c>
      <c r="J11" s="44" t="s">
        <v>53</v>
      </c>
      <c r="K11" s="63"/>
      <c r="L11" s="43">
        <v>430000</v>
      </c>
      <c r="M11" s="43">
        <v>0</v>
      </c>
      <c r="N11" s="43"/>
      <c r="O11" s="43"/>
      <c r="P11" s="42" t="s">
        <v>89</v>
      </c>
    </row>
    <row r="12" spans="1:16" ht="46.5" customHeight="1">
      <c r="A12" s="41" t="s">
        <v>3</v>
      </c>
      <c r="B12" s="42">
        <v>600</v>
      </c>
      <c r="C12" s="42">
        <v>60016</v>
      </c>
      <c r="D12" s="37" t="s">
        <v>139</v>
      </c>
      <c r="E12" s="43">
        <v>1070000</v>
      </c>
      <c r="F12" s="43">
        <v>21123</v>
      </c>
      <c r="G12" s="43">
        <v>345000</v>
      </c>
      <c r="H12" s="43">
        <v>0</v>
      </c>
      <c r="I12" s="43">
        <v>128459</v>
      </c>
      <c r="J12" s="44" t="s">
        <v>53</v>
      </c>
      <c r="K12" s="63"/>
      <c r="L12" s="43">
        <v>216541</v>
      </c>
      <c r="M12" s="43">
        <v>703877</v>
      </c>
      <c r="N12" s="43"/>
      <c r="O12" s="43"/>
      <c r="P12" s="42" t="s">
        <v>89</v>
      </c>
    </row>
    <row r="13" spans="1:16" ht="46.5" customHeight="1">
      <c r="A13" s="41" t="s">
        <v>13</v>
      </c>
      <c r="B13" s="42">
        <v>600</v>
      </c>
      <c r="C13" s="42">
        <v>60016</v>
      </c>
      <c r="D13" s="37" t="s">
        <v>171</v>
      </c>
      <c r="E13" s="43">
        <v>550141</v>
      </c>
      <c r="F13" s="43">
        <v>141</v>
      </c>
      <c r="G13" s="43">
        <v>550000</v>
      </c>
      <c r="H13" s="43">
        <v>102000</v>
      </c>
      <c r="I13" s="43">
        <v>233000</v>
      </c>
      <c r="J13" s="44" t="s">
        <v>53</v>
      </c>
      <c r="K13" s="63">
        <v>215000</v>
      </c>
      <c r="L13" s="43">
        <v>0</v>
      </c>
      <c r="M13" s="43">
        <v>0</v>
      </c>
      <c r="N13" s="43"/>
      <c r="O13" s="43"/>
      <c r="P13" s="42" t="s">
        <v>89</v>
      </c>
    </row>
    <row r="14" spans="1:16" ht="46.5" customHeight="1">
      <c r="A14" s="41" t="s">
        <v>16</v>
      </c>
      <c r="B14" s="42">
        <v>600</v>
      </c>
      <c r="C14" s="42">
        <v>60016</v>
      </c>
      <c r="D14" s="37" t="s">
        <v>169</v>
      </c>
      <c r="E14" s="43">
        <v>650000</v>
      </c>
      <c r="F14" s="43">
        <v>0</v>
      </c>
      <c r="G14" s="43">
        <v>50000</v>
      </c>
      <c r="H14" s="43">
        <v>50000</v>
      </c>
      <c r="I14" s="43">
        <v>0</v>
      </c>
      <c r="J14" s="44" t="s">
        <v>53</v>
      </c>
      <c r="K14" s="63"/>
      <c r="L14" s="43"/>
      <c r="M14" s="43">
        <v>0</v>
      </c>
      <c r="N14" s="43">
        <v>0</v>
      </c>
      <c r="O14" s="43">
        <v>600000</v>
      </c>
      <c r="P14" s="42" t="s">
        <v>89</v>
      </c>
    </row>
    <row r="15" spans="1:16" ht="38.25" customHeight="1">
      <c r="A15" s="41" t="s">
        <v>19</v>
      </c>
      <c r="B15" s="42">
        <v>750</v>
      </c>
      <c r="C15" s="42">
        <v>75023</v>
      </c>
      <c r="D15" s="37" t="s">
        <v>163</v>
      </c>
      <c r="E15" s="43">
        <v>100000</v>
      </c>
      <c r="F15" s="43">
        <v>26480</v>
      </c>
      <c r="G15" s="43">
        <v>40000</v>
      </c>
      <c r="H15" s="43">
        <v>40000</v>
      </c>
      <c r="I15" s="43"/>
      <c r="J15" s="44" t="s">
        <v>53</v>
      </c>
      <c r="K15" s="44"/>
      <c r="L15" s="43"/>
      <c r="M15" s="43">
        <v>33520</v>
      </c>
      <c r="N15" s="43"/>
      <c r="O15" s="43"/>
      <c r="P15" s="42" t="s">
        <v>89</v>
      </c>
    </row>
    <row r="16" spans="1:16" ht="41.25" customHeight="1">
      <c r="A16" s="41" t="s">
        <v>25</v>
      </c>
      <c r="B16" s="42">
        <v>801</v>
      </c>
      <c r="C16" s="42">
        <v>80101</v>
      </c>
      <c r="D16" s="37" t="s">
        <v>152</v>
      </c>
      <c r="E16" s="43">
        <v>428000</v>
      </c>
      <c r="F16" s="43">
        <v>20000</v>
      </c>
      <c r="G16" s="43">
        <v>100000</v>
      </c>
      <c r="H16" s="43">
        <v>0</v>
      </c>
      <c r="I16" s="43">
        <v>100000</v>
      </c>
      <c r="J16" s="44" t="s">
        <v>53</v>
      </c>
      <c r="K16" s="44"/>
      <c r="L16" s="43"/>
      <c r="M16" s="43">
        <v>308000</v>
      </c>
      <c r="N16" s="43"/>
      <c r="O16" s="43"/>
      <c r="P16" s="57" t="s">
        <v>89</v>
      </c>
    </row>
    <row r="17" spans="1:16" ht="66" customHeight="1">
      <c r="A17" s="41" t="s">
        <v>38</v>
      </c>
      <c r="B17" s="42">
        <v>801</v>
      </c>
      <c r="C17" s="42">
        <v>80101</v>
      </c>
      <c r="D17" s="37" t="s">
        <v>172</v>
      </c>
      <c r="E17" s="43">
        <v>880000</v>
      </c>
      <c r="F17" s="43">
        <v>16200</v>
      </c>
      <c r="G17" s="43">
        <v>333000</v>
      </c>
      <c r="H17" s="43">
        <v>0</v>
      </c>
      <c r="I17" s="43">
        <v>133000</v>
      </c>
      <c r="J17" s="44" t="s">
        <v>53</v>
      </c>
      <c r="K17" s="44"/>
      <c r="L17" s="43">
        <v>200000</v>
      </c>
      <c r="M17" s="43">
        <v>530800</v>
      </c>
      <c r="N17" s="43"/>
      <c r="O17" s="43"/>
      <c r="P17" s="42" t="s">
        <v>89</v>
      </c>
    </row>
    <row r="18" spans="1:16" ht="56.25" customHeight="1">
      <c r="A18" s="41" t="s">
        <v>85</v>
      </c>
      <c r="B18" s="42">
        <v>851</v>
      </c>
      <c r="C18" s="42">
        <v>85121</v>
      </c>
      <c r="D18" s="37" t="s">
        <v>168</v>
      </c>
      <c r="E18" s="43">
        <v>2600000</v>
      </c>
      <c r="F18" s="43">
        <v>417783</v>
      </c>
      <c r="G18" s="43">
        <v>2182217</v>
      </c>
      <c r="H18" s="43">
        <v>732217</v>
      </c>
      <c r="I18" s="43">
        <v>1450000</v>
      </c>
      <c r="J18" s="44" t="s">
        <v>53</v>
      </c>
      <c r="K18" s="44"/>
      <c r="L18" s="43"/>
      <c r="M18" s="43">
        <v>0</v>
      </c>
      <c r="N18" s="43"/>
      <c r="O18" s="43">
        <v>0</v>
      </c>
      <c r="P18" s="42" t="s">
        <v>89</v>
      </c>
    </row>
    <row r="19" spans="1:16" ht="129" customHeight="1">
      <c r="A19" s="41" t="s">
        <v>173</v>
      </c>
      <c r="B19" s="42">
        <v>921</v>
      </c>
      <c r="C19" s="42">
        <v>92105</v>
      </c>
      <c r="D19" s="37" t="s">
        <v>170</v>
      </c>
      <c r="E19" s="43">
        <v>1400000</v>
      </c>
      <c r="F19" s="43">
        <v>7930</v>
      </c>
      <c r="G19" s="43">
        <v>150000</v>
      </c>
      <c r="H19" s="43">
        <v>150000</v>
      </c>
      <c r="I19" s="43"/>
      <c r="J19" s="44" t="s">
        <v>53</v>
      </c>
      <c r="K19" s="44"/>
      <c r="L19" s="43"/>
      <c r="M19" s="43">
        <v>1242070</v>
      </c>
      <c r="N19" s="43"/>
      <c r="O19" s="43"/>
      <c r="P19" s="42" t="s">
        <v>89</v>
      </c>
    </row>
    <row r="20" spans="1:16" ht="102" customHeight="1">
      <c r="A20" s="41" t="s">
        <v>174</v>
      </c>
      <c r="B20" s="42">
        <v>926</v>
      </c>
      <c r="C20" s="42">
        <v>92695</v>
      </c>
      <c r="D20" s="114" t="s">
        <v>0</v>
      </c>
      <c r="E20" s="43">
        <v>1500000</v>
      </c>
      <c r="F20" s="43">
        <v>0</v>
      </c>
      <c r="G20" s="43">
        <v>30000</v>
      </c>
      <c r="H20" s="43">
        <v>30000</v>
      </c>
      <c r="I20" s="43"/>
      <c r="J20" s="44" t="s">
        <v>53</v>
      </c>
      <c r="K20" s="44"/>
      <c r="L20" s="43"/>
      <c r="M20" s="43">
        <v>770000</v>
      </c>
      <c r="N20" s="43">
        <v>702000</v>
      </c>
      <c r="O20" s="43"/>
      <c r="P20" s="42" t="s">
        <v>89</v>
      </c>
    </row>
    <row r="21" spans="1:16" ht="22.5" customHeight="1">
      <c r="A21" s="129" t="s">
        <v>68</v>
      </c>
      <c r="B21" s="129"/>
      <c r="C21" s="129"/>
      <c r="D21" s="129"/>
      <c r="E21" s="43">
        <f>SUM(E9:E20)</f>
        <v>17021819</v>
      </c>
      <c r="F21" s="43">
        <f>SUM(F9:F20)</f>
        <v>547244</v>
      </c>
      <c r="G21" s="43">
        <f>SUM(G9:G20)</f>
        <v>5105217</v>
      </c>
      <c r="H21" s="43">
        <f>SUM(H9:H20)</f>
        <v>1154217</v>
      </c>
      <c r="I21" s="43">
        <f>SUM(I9:I20)</f>
        <v>2579459</v>
      </c>
      <c r="J21" s="43"/>
      <c r="K21" s="43">
        <f>SUM(K9:K20)</f>
        <v>215000</v>
      </c>
      <c r="L21" s="43">
        <f>SUM(L9:L20)</f>
        <v>1156541</v>
      </c>
      <c r="M21" s="43">
        <f>SUM(M9:M20)</f>
        <v>6399358</v>
      </c>
      <c r="N21" s="43">
        <f>SUM(N9:N20)</f>
        <v>2902000</v>
      </c>
      <c r="O21" s="43">
        <f>SUM(O9:O20)</f>
        <v>2070000</v>
      </c>
      <c r="P21" s="45" t="s">
        <v>37</v>
      </c>
    </row>
    <row r="23" spans="1:10" ht="11.25">
      <c r="A23" s="34" t="s">
        <v>133</v>
      </c>
      <c r="J23" s="34" t="s">
        <v>91</v>
      </c>
    </row>
    <row r="24" ht="11.25">
      <c r="A24" s="34" t="s">
        <v>134</v>
      </c>
    </row>
    <row r="25" ht="11.25">
      <c r="A25" s="34" t="s">
        <v>135</v>
      </c>
    </row>
    <row r="26" ht="11.25">
      <c r="A26" s="34" t="s">
        <v>136</v>
      </c>
    </row>
    <row r="27" ht="11.25">
      <c r="A27" s="34" t="s">
        <v>137</v>
      </c>
    </row>
  </sheetData>
  <mergeCells count="20">
    <mergeCell ref="J5:K7"/>
    <mergeCell ref="A21:D21"/>
    <mergeCell ref="H4:L4"/>
    <mergeCell ref="H5:H7"/>
    <mergeCell ref="I5:I7"/>
    <mergeCell ref="L5:L7"/>
    <mergeCell ref="F3:F7"/>
    <mergeCell ref="G3:O3"/>
    <mergeCell ref="M4:M7"/>
    <mergeCell ref="J8:K8"/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</mergeCells>
  <printOptions horizontalCentered="1"/>
  <pageMargins left="0" right="0" top="0.7874015748031497" bottom="0.3937007874015748" header="0.11811023622047245" footer="0.11811023622047245"/>
  <pageSetup horizontalDpi="600" verticalDpi="600" orientation="landscape" paperSize="9" scale="90" r:id="rId1"/>
  <headerFooter alignWithMargins="0">
    <oddHeader>&amp;R&amp;9
Załącznik nr  1
do uchwały  Nr XXXV/177/2009
Rady Gminy  w Skarżysku Kościelnym 
z dnia 18 sierpnia 2009 r.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4">
      <selection activeCell="F13" sqref="F1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00" customWidth="1"/>
    <col min="5" max="16384" width="9.125" style="1" customWidth="1"/>
  </cols>
  <sheetData>
    <row r="1" spans="1:4" ht="15" customHeight="1">
      <c r="A1" s="163" t="s">
        <v>123</v>
      </c>
      <c r="B1" s="163"/>
      <c r="C1" s="163"/>
      <c r="D1" s="163"/>
    </row>
    <row r="2" ht="6.75" customHeight="1">
      <c r="A2" s="6"/>
    </row>
    <row r="3" ht="12.75">
      <c r="D3" s="101" t="s">
        <v>35</v>
      </c>
    </row>
    <row r="4" spans="1:4" ht="15" customHeight="1">
      <c r="A4" s="140" t="s">
        <v>48</v>
      </c>
      <c r="B4" s="140" t="s">
        <v>7</v>
      </c>
      <c r="C4" s="139" t="s">
        <v>50</v>
      </c>
      <c r="D4" s="164" t="s">
        <v>124</v>
      </c>
    </row>
    <row r="5" spans="1:4" ht="15" customHeight="1">
      <c r="A5" s="140"/>
      <c r="B5" s="140"/>
      <c r="C5" s="140"/>
      <c r="D5" s="164"/>
    </row>
    <row r="6" spans="1:4" ht="15.75" customHeight="1">
      <c r="A6" s="140"/>
      <c r="B6" s="140"/>
      <c r="C6" s="140"/>
      <c r="D6" s="164"/>
    </row>
    <row r="7" spans="1:4" s="23" customFormat="1" ht="6.75" customHeight="1">
      <c r="A7" s="22">
        <v>1</v>
      </c>
      <c r="B7" s="22">
        <v>2</v>
      </c>
      <c r="C7" s="22">
        <v>3</v>
      </c>
      <c r="D7" s="119">
        <v>4</v>
      </c>
    </row>
    <row r="8" spans="1:4" ht="18.75" customHeight="1">
      <c r="A8" s="162" t="s">
        <v>20</v>
      </c>
      <c r="B8" s="162"/>
      <c r="C8" s="10"/>
      <c r="D8" s="102">
        <f>SUM(D9,D10,D11,D12,D13,D18,D19,D20,D21,D22)</f>
        <v>6458387.55</v>
      </c>
    </row>
    <row r="9" spans="1:4" ht="18.75" customHeight="1">
      <c r="A9" s="11" t="s">
        <v>9</v>
      </c>
      <c r="B9" s="12" t="s">
        <v>14</v>
      </c>
      <c r="C9" s="11" t="s">
        <v>21</v>
      </c>
      <c r="D9" s="103">
        <v>4960459</v>
      </c>
    </row>
    <row r="10" spans="1:4" ht="18.75" customHeight="1">
      <c r="A10" s="13" t="s">
        <v>10</v>
      </c>
      <c r="B10" s="14" t="s">
        <v>15</v>
      </c>
      <c r="C10" s="13" t="s">
        <v>21</v>
      </c>
      <c r="D10" s="104"/>
    </row>
    <row r="11" spans="1:4" ht="51">
      <c r="A11" s="13" t="s">
        <v>11</v>
      </c>
      <c r="B11" s="15" t="s">
        <v>65</v>
      </c>
      <c r="C11" s="13" t="s">
        <v>40</v>
      </c>
      <c r="D11" s="104"/>
    </row>
    <row r="12" spans="1:4" ht="18.75" customHeight="1">
      <c r="A12" s="13" t="s">
        <v>3</v>
      </c>
      <c r="B12" s="14" t="s">
        <v>23</v>
      </c>
      <c r="C12" s="13" t="s">
        <v>41</v>
      </c>
      <c r="D12" s="104"/>
    </row>
    <row r="13" spans="1:4" ht="18.75" customHeight="1">
      <c r="A13" s="13" t="s">
        <v>13</v>
      </c>
      <c r="B13" s="14" t="s">
        <v>66</v>
      </c>
      <c r="C13" s="13" t="s">
        <v>84</v>
      </c>
      <c r="D13" s="104" t="s">
        <v>125</v>
      </c>
    </row>
    <row r="14" spans="1:4" ht="18.75" customHeight="1">
      <c r="A14" s="13" t="s">
        <v>76</v>
      </c>
      <c r="B14" s="14" t="s">
        <v>80</v>
      </c>
      <c r="C14" s="13" t="s">
        <v>71</v>
      </c>
      <c r="D14" s="104"/>
    </row>
    <row r="15" spans="1:4" ht="18.75" customHeight="1">
      <c r="A15" s="13" t="s">
        <v>77</v>
      </c>
      <c r="B15" s="14" t="s">
        <v>81</v>
      </c>
      <c r="C15" s="13" t="s">
        <v>72</v>
      </c>
      <c r="D15" s="104"/>
    </row>
    <row r="16" spans="1:4" ht="44.25" customHeight="1">
      <c r="A16" s="13" t="s">
        <v>78</v>
      </c>
      <c r="B16" s="15" t="s">
        <v>82</v>
      </c>
      <c r="C16" s="13" t="s">
        <v>73</v>
      </c>
      <c r="D16" s="104"/>
    </row>
    <row r="17" spans="1:4" ht="18.75" customHeight="1">
      <c r="A17" s="13" t="s">
        <v>79</v>
      </c>
      <c r="B17" s="14" t="s">
        <v>83</v>
      </c>
      <c r="C17" s="13" t="s">
        <v>74</v>
      </c>
      <c r="D17" s="104"/>
    </row>
    <row r="18" spans="1:4" ht="18.75" customHeight="1">
      <c r="A18" s="13" t="s">
        <v>16</v>
      </c>
      <c r="B18" s="14" t="s">
        <v>17</v>
      </c>
      <c r="C18" s="13" t="s">
        <v>22</v>
      </c>
      <c r="D18" s="104">
        <v>1497928.55</v>
      </c>
    </row>
    <row r="19" spans="1:4" ht="18.75" customHeight="1">
      <c r="A19" s="13" t="s">
        <v>19</v>
      </c>
      <c r="B19" s="14" t="s">
        <v>54</v>
      </c>
      <c r="C19" s="13" t="s">
        <v>26</v>
      </c>
      <c r="D19" s="104"/>
    </row>
    <row r="20" spans="1:4" ht="18.75" customHeight="1">
      <c r="A20" s="13" t="s">
        <v>25</v>
      </c>
      <c r="B20" s="14" t="s">
        <v>39</v>
      </c>
      <c r="C20" s="13" t="s">
        <v>51</v>
      </c>
      <c r="D20" s="104"/>
    </row>
    <row r="21" spans="1:4" ht="18.75" customHeight="1">
      <c r="A21" s="13" t="s">
        <v>38</v>
      </c>
      <c r="B21" s="14" t="s">
        <v>86</v>
      </c>
      <c r="C21" s="13" t="s">
        <v>24</v>
      </c>
      <c r="D21" s="104"/>
    </row>
    <row r="22" spans="1:4" ht="18.75" customHeight="1">
      <c r="A22" s="16" t="s">
        <v>85</v>
      </c>
      <c r="B22" s="17" t="s">
        <v>75</v>
      </c>
      <c r="C22" s="16" t="s">
        <v>30</v>
      </c>
      <c r="D22" s="105"/>
    </row>
    <row r="23" spans="1:4" ht="18.75" customHeight="1">
      <c r="A23" s="162" t="s">
        <v>67</v>
      </c>
      <c r="B23" s="162"/>
      <c r="C23" s="10"/>
      <c r="D23" s="102">
        <f>SUM(D24:D31)</f>
        <v>0</v>
      </c>
    </row>
    <row r="24" spans="1:4" ht="18.75" customHeight="1">
      <c r="A24" s="11" t="s">
        <v>9</v>
      </c>
      <c r="B24" s="12" t="s">
        <v>42</v>
      </c>
      <c r="C24" s="11" t="s">
        <v>28</v>
      </c>
      <c r="D24" s="103">
        <v>0</v>
      </c>
    </row>
    <row r="25" spans="1:4" ht="18.75" customHeight="1">
      <c r="A25" s="13" t="s">
        <v>10</v>
      </c>
      <c r="B25" s="14" t="s">
        <v>27</v>
      </c>
      <c r="C25" s="13" t="s">
        <v>28</v>
      </c>
      <c r="D25" s="104"/>
    </row>
    <row r="26" spans="1:4" ht="38.25">
      <c r="A26" s="13" t="s">
        <v>11</v>
      </c>
      <c r="B26" s="15" t="s">
        <v>46</v>
      </c>
      <c r="C26" s="13" t="s">
        <v>47</v>
      </c>
      <c r="D26" s="104"/>
    </row>
    <row r="27" spans="1:4" ht="18.75" customHeight="1">
      <c r="A27" s="13" t="s">
        <v>3</v>
      </c>
      <c r="B27" s="14" t="s">
        <v>43</v>
      </c>
      <c r="C27" s="13" t="s">
        <v>36</v>
      </c>
      <c r="D27" s="104"/>
    </row>
    <row r="28" spans="1:4" ht="18.75" customHeight="1">
      <c r="A28" s="13" t="s">
        <v>13</v>
      </c>
      <c r="B28" s="14" t="s">
        <v>44</v>
      </c>
      <c r="C28" s="13" t="s">
        <v>30</v>
      </c>
      <c r="D28" s="104"/>
    </row>
    <row r="29" spans="1:4" ht="18.75" customHeight="1">
      <c r="A29" s="13" t="s">
        <v>16</v>
      </c>
      <c r="B29" s="14" t="s">
        <v>18</v>
      </c>
      <c r="C29" s="13" t="s">
        <v>31</v>
      </c>
      <c r="D29" s="104"/>
    </row>
    <row r="30" spans="1:4" ht="18.75" customHeight="1">
      <c r="A30" s="13" t="s">
        <v>19</v>
      </c>
      <c r="B30" s="14" t="s">
        <v>45</v>
      </c>
      <c r="C30" s="13" t="s">
        <v>32</v>
      </c>
      <c r="D30" s="104"/>
    </row>
    <row r="31" spans="1:4" ht="18.75" customHeight="1">
      <c r="A31" s="16" t="s">
        <v>25</v>
      </c>
      <c r="B31" s="17" t="s">
        <v>33</v>
      </c>
      <c r="C31" s="16" t="s">
        <v>29</v>
      </c>
      <c r="D31" s="105"/>
    </row>
    <row r="32" spans="1:4" ht="7.5" customHeight="1">
      <c r="A32" s="2"/>
      <c r="B32" s="3"/>
      <c r="C32" s="3"/>
      <c r="D32" s="106"/>
    </row>
    <row r="33" spans="1:6" ht="12.75">
      <c r="A33" s="20"/>
      <c r="B33" s="19"/>
      <c r="C33" s="19"/>
      <c r="D33" s="107"/>
      <c r="E33" s="18"/>
      <c r="F33" s="18"/>
    </row>
    <row r="34" spans="1:6" ht="12.75">
      <c r="A34" s="161"/>
      <c r="B34" s="161"/>
      <c r="C34" s="161"/>
      <c r="D34" s="161"/>
      <c r="E34" s="161"/>
      <c r="F34" s="161"/>
    </row>
    <row r="35" spans="1:6" ht="22.5" customHeight="1">
      <c r="A35" s="161"/>
      <c r="B35" s="161"/>
      <c r="C35" s="161"/>
      <c r="D35" s="161"/>
      <c r="E35" s="161"/>
      <c r="F35" s="161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4
do uchwały Nr XXXV/ 177/2009
Rady Gminy w Skarżysku Kościelnym.
z dnia 18 sierpnia  2009 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D22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9.125" style="1" customWidth="1"/>
    <col min="2" max="2" width="7.25390625" style="1" customWidth="1"/>
    <col min="3" max="3" width="9.00390625" style="1" customWidth="1"/>
    <col min="4" max="4" width="8.625" style="1" customWidth="1"/>
    <col min="5" max="5" width="5.875" style="1" customWidth="1"/>
    <col min="6" max="6" width="11.75390625" style="1" customWidth="1"/>
    <col min="7" max="7" width="14.375" style="1" customWidth="1"/>
    <col min="8" max="8" width="15.875" style="1" customWidth="1"/>
    <col min="9" max="9" width="11.00390625" style="0" customWidth="1"/>
    <col min="10" max="10" width="10.375" style="0" customWidth="1"/>
    <col min="11" max="11" width="13.625" style="0" customWidth="1"/>
    <col min="12" max="12" width="12.00390625" style="0" customWidth="1"/>
    <col min="13" max="13" width="14.625" style="0" customWidth="1"/>
    <col min="83" max="16384" width="9.125" style="1" customWidth="1"/>
  </cols>
  <sheetData>
    <row r="1" spans="2:13" ht="45" customHeight="1">
      <c r="B1" s="144" t="s">
        <v>126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3" ht="12.75">
      <c r="M3" s="21" t="s">
        <v>35</v>
      </c>
    </row>
    <row r="4" spans="1:82" ht="20.25" customHeight="1">
      <c r="A4" s="165" t="s">
        <v>127</v>
      </c>
      <c r="B4" s="140" t="s">
        <v>4</v>
      </c>
      <c r="C4" s="141" t="s">
        <v>5</v>
      </c>
      <c r="D4" s="139" t="s">
        <v>130</v>
      </c>
      <c r="E4" s="141" t="s">
        <v>6</v>
      </c>
      <c r="F4" s="139" t="s">
        <v>61</v>
      </c>
      <c r="G4" s="139" t="s">
        <v>56</v>
      </c>
      <c r="H4" s="139"/>
      <c r="I4" s="139"/>
      <c r="J4" s="139"/>
      <c r="K4" s="139"/>
      <c r="L4" s="139"/>
      <c r="M4" s="139"/>
      <c r="CA4" s="1"/>
      <c r="CB4" s="1"/>
      <c r="CC4" s="1"/>
      <c r="CD4" s="1"/>
    </row>
    <row r="5" spans="1:82" ht="18" customHeight="1">
      <c r="A5" s="166"/>
      <c r="B5" s="140"/>
      <c r="C5" s="142"/>
      <c r="D5" s="140"/>
      <c r="E5" s="142"/>
      <c r="F5" s="139"/>
      <c r="G5" s="139" t="s">
        <v>59</v>
      </c>
      <c r="H5" s="139" t="s">
        <v>8</v>
      </c>
      <c r="I5" s="139"/>
      <c r="J5" s="139"/>
      <c r="K5" s="139"/>
      <c r="L5" s="139"/>
      <c r="M5" s="139" t="s">
        <v>60</v>
      </c>
      <c r="CA5" s="1"/>
      <c r="CB5" s="1"/>
      <c r="CC5" s="1"/>
      <c r="CD5" s="1"/>
    </row>
    <row r="6" spans="1:82" ht="69" customHeight="1">
      <c r="A6" s="166"/>
      <c r="B6" s="140"/>
      <c r="C6" s="143"/>
      <c r="D6" s="140"/>
      <c r="E6" s="143"/>
      <c r="F6" s="139"/>
      <c r="G6" s="139"/>
      <c r="H6" s="5" t="s">
        <v>129</v>
      </c>
      <c r="I6" s="5" t="s">
        <v>57</v>
      </c>
      <c r="J6" s="5" t="s">
        <v>128</v>
      </c>
      <c r="K6" s="5" t="s">
        <v>58</v>
      </c>
      <c r="L6" s="5" t="s">
        <v>114</v>
      </c>
      <c r="M6" s="139"/>
      <c r="CA6" s="1"/>
      <c r="CB6" s="1"/>
      <c r="CC6" s="1"/>
      <c r="CD6" s="1"/>
    </row>
    <row r="7" spans="1:82" ht="8.2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CA7" s="1"/>
      <c r="CB7" s="1"/>
      <c r="CC7" s="1"/>
      <c r="CD7" s="1"/>
    </row>
    <row r="8" spans="1:82" ht="51.75" customHeight="1">
      <c r="A8" s="170" t="s">
        <v>131</v>
      </c>
      <c r="B8" s="171"/>
      <c r="C8" s="172"/>
      <c r="D8" s="62"/>
      <c r="E8" s="62"/>
      <c r="F8" s="62"/>
      <c r="G8" s="62"/>
      <c r="H8" s="62"/>
      <c r="I8" s="62"/>
      <c r="J8" s="62"/>
      <c r="K8" s="62"/>
      <c r="L8" s="62"/>
      <c r="M8" s="62"/>
      <c r="CA8" s="1"/>
      <c r="CB8" s="1"/>
      <c r="CC8" s="1"/>
      <c r="CD8" s="1"/>
    </row>
    <row r="9" spans="1:78" s="30" customFormat="1" ht="18" customHeight="1">
      <c r="A9" s="56"/>
      <c r="B9" s="28">
        <v>801</v>
      </c>
      <c r="C9" s="28">
        <v>80113</v>
      </c>
      <c r="D9" s="28"/>
      <c r="E9" s="28"/>
      <c r="F9" s="31">
        <f>SUM(G9,M9)</f>
        <v>15300</v>
      </c>
      <c r="G9" s="31">
        <f>SUM(H9:L9)</f>
        <v>15300</v>
      </c>
      <c r="H9" s="31"/>
      <c r="I9" s="31">
        <v>15300</v>
      </c>
      <c r="J9" s="31">
        <v>0</v>
      </c>
      <c r="K9" s="31"/>
      <c r="L9" s="31"/>
      <c r="M9" s="31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8" customHeight="1">
      <c r="A10" s="56"/>
      <c r="B10" s="28">
        <v>851</v>
      </c>
      <c r="C10" s="28">
        <v>85154</v>
      </c>
      <c r="D10" s="56"/>
      <c r="E10" s="56"/>
      <c r="F10" s="71">
        <v>2448</v>
      </c>
      <c r="G10" s="71">
        <v>2448</v>
      </c>
      <c r="H10" s="71"/>
      <c r="I10" s="71">
        <v>2448</v>
      </c>
      <c r="J10" s="71"/>
      <c r="K10" s="71"/>
      <c r="L10" s="71"/>
      <c r="M10" s="71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8" customHeight="1">
      <c r="A11" s="56"/>
      <c r="B11" s="56">
        <v>900</v>
      </c>
      <c r="C11" s="56">
        <v>90001</v>
      </c>
      <c r="D11" s="56"/>
      <c r="E11" s="56"/>
      <c r="F11" s="71">
        <v>30000</v>
      </c>
      <c r="G11" s="71"/>
      <c r="H11" s="71"/>
      <c r="I11" s="71"/>
      <c r="J11" s="71"/>
      <c r="K11" s="71"/>
      <c r="L11" s="71"/>
      <c r="M11" s="71">
        <v>30000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82" ht="60.75" customHeight="1" hidden="1">
      <c r="A12" s="170" t="s">
        <v>132</v>
      </c>
      <c r="B12" s="171"/>
      <c r="C12" s="172"/>
      <c r="D12" s="8"/>
      <c r="E12" s="8"/>
      <c r="F12" s="27"/>
      <c r="G12" s="27"/>
      <c r="H12" s="27"/>
      <c r="I12" s="27"/>
      <c r="J12" s="27"/>
      <c r="K12" s="27"/>
      <c r="L12" s="27"/>
      <c r="M12" s="27">
        <v>0</v>
      </c>
      <c r="CA12" s="1"/>
      <c r="CB12" s="1"/>
      <c r="CC12" s="1"/>
      <c r="CD12" s="1"/>
    </row>
    <row r="13" spans="1:78" s="30" customFormat="1" ht="18" customHeight="1" hidden="1">
      <c r="A13" s="56"/>
      <c r="B13" s="56"/>
      <c r="C13" s="56"/>
      <c r="D13" s="56"/>
      <c r="E13" s="56"/>
      <c r="F13" s="71"/>
      <c r="G13" s="71"/>
      <c r="H13" s="71"/>
      <c r="I13" s="71"/>
      <c r="J13" s="71"/>
      <c r="K13" s="71"/>
      <c r="L13" s="71"/>
      <c r="M13" s="71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82" ht="19.5" customHeight="1" hidden="1">
      <c r="A14" s="8"/>
      <c r="B14" s="9"/>
      <c r="C14" s="9"/>
      <c r="D14" s="8"/>
      <c r="E14" s="8"/>
      <c r="F14" s="27"/>
      <c r="G14" s="27"/>
      <c r="H14" s="27"/>
      <c r="I14" s="27"/>
      <c r="J14" s="27"/>
      <c r="K14" s="27"/>
      <c r="L14" s="27"/>
      <c r="M14" s="27"/>
      <c r="CA14" s="1"/>
      <c r="CB14" s="1"/>
      <c r="CC14" s="1"/>
      <c r="CD14" s="1"/>
    </row>
    <row r="15" spans="1:82" ht="19.5" customHeight="1" hidden="1">
      <c r="A15" s="8"/>
      <c r="B15" s="9"/>
      <c r="C15" s="9"/>
      <c r="D15" s="8"/>
      <c r="E15" s="8"/>
      <c r="F15" s="27"/>
      <c r="G15" s="27"/>
      <c r="H15" s="27"/>
      <c r="I15" s="27"/>
      <c r="J15" s="27"/>
      <c r="K15" s="27"/>
      <c r="L15" s="27"/>
      <c r="M15" s="27"/>
      <c r="CA15" s="1"/>
      <c r="CB15" s="1"/>
      <c r="CC15" s="1"/>
      <c r="CD15" s="1"/>
    </row>
    <row r="16" spans="1:82" ht="63" customHeight="1">
      <c r="A16" s="170" t="s">
        <v>140</v>
      </c>
      <c r="B16" s="171"/>
      <c r="C16" s="172"/>
      <c r="D16" s="8"/>
      <c r="E16" s="8"/>
      <c r="F16" s="27"/>
      <c r="G16" s="27"/>
      <c r="H16" s="27"/>
      <c r="I16" s="27"/>
      <c r="J16" s="27"/>
      <c r="K16" s="27"/>
      <c r="L16" s="27"/>
      <c r="M16" s="27"/>
      <c r="CA16" s="1"/>
      <c r="CB16" s="1"/>
      <c r="CC16" s="1"/>
      <c r="CD16" s="1"/>
    </row>
    <row r="17" spans="1:78" s="30" customFormat="1" ht="18" customHeight="1">
      <c r="A17" s="56"/>
      <c r="B17" s="108">
        <v>10</v>
      </c>
      <c r="C17" s="109">
        <v>1095</v>
      </c>
      <c r="D17" s="31">
        <v>20000</v>
      </c>
      <c r="E17" s="28">
        <v>2710</v>
      </c>
      <c r="F17" s="31">
        <v>25688</v>
      </c>
      <c r="G17" s="31">
        <v>25688</v>
      </c>
      <c r="H17" s="31"/>
      <c r="I17" s="31"/>
      <c r="J17" s="31">
        <v>0</v>
      </c>
      <c r="K17" s="31"/>
      <c r="L17" s="31"/>
      <c r="M17" s="31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8" customHeight="1">
      <c r="A18" s="56"/>
      <c r="B18" s="28">
        <v>801</v>
      </c>
      <c r="C18" s="28">
        <v>80101</v>
      </c>
      <c r="D18" s="71">
        <v>20000</v>
      </c>
      <c r="E18" s="56">
        <v>2710</v>
      </c>
      <c r="F18" s="71">
        <v>20000</v>
      </c>
      <c r="G18" s="71">
        <v>20000</v>
      </c>
      <c r="H18" s="71"/>
      <c r="I18" s="71">
        <v>0</v>
      </c>
      <c r="J18" s="71"/>
      <c r="K18" s="71"/>
      <c r="L18" s="71"/>
      <c r="M18" s="71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0" customFormat="1" ht="18" customHeight="1">
      <c r="A19" s="56" t="s">
        <v>91</v>
      </c>
      <c r="B19" s="56">
        <v>600</v>
      </c>
      <c r="C19" s="56">
        <v>60014</v>
      </c>
      <c r="D19" s="56"/>
      <c r="E19" s="56"/>
      <c r="F19" s="71">
        <f>SUM(G19,M19)</f>
        <v>340000</v>
      </c>
      <c r="G19" s="71">
        <f>SUM(H19:L19)</f>
        <v>0</v>
      </c>
      <c r="H19" s="71"/>
      <c r="I19" s="71"/>
      <c r="J19" s="71">
        <v>0</v>
      </c>
      <c r="K19" s="71"/>
      <c r="L19" s="71"/>
      <c r="M19" s="71">
        <v>340000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</row>
    <row r="20" spans="1:82" ht="19.5" customHeight="1">
      <c r="A20" s="8"/>
      <c r="B20" s="72">
        <v>600</v>
      </c>
      <c r="C20" s="8">
        <v>60014</v>
      </c>
      <c r="D20" s="8"/>
      <c r="E20" s="8"/>
      <c r="F20" s="27">
        <v>50000</v>
      </c>
      <c r="G20" s="27"/>
      <c r="H20" s="27"/>
      <c r="I20" s="27"/>
      <c r="J20" s="27"/>
      <c r="K20" s="27"/>
      <c r="L20" s="27"/>
      <c r="M20" s="27">
        <v>50000</v>
      </c>
      <c r="CA20" s="1"/>
      <c r="CB20" s="1"/>
      <c r="CC20" s="1"/>
      <c r="CD20" s="1"/>
    </row>
    <row r="21" spans="1:82" ht="19.5" customHeight="1">
      <c r="A21" s="8"/>
      <c r="B21" s="72">
        <v>926</v>
      </c>
      <c r="C21" s="8">
        <v>92601</v>
      </c>
      <c r="D21" s="27">
        <v>333000</v>
      </c>
      <c r="E21" s="8">
        <v>6300</v>
      </c>
      <c r="F21" s="27">
        <v>333000</v>
      </c>
      <c r="G21" s="27"/>
      <c r="H21" s="27"/>
      <c r="I21" s="27"/>
      <c r="J21" s="27"/>
      <c r="K21" s="27"/>
      <c r="L21" s="27"/>
      <c r="M21" s="27">
        <v>333000</v>
      </c>
      <c r="CA21" s="1"/>
      <c r="CB21" s="1"/>
      <c r="CC21" s="1"/>
      <c r="CD21" s="1"/>
    </row>
    <row r="22" spans="1:78" s="46" customFormat="1" ht="24.75" customHeight="1">
      <c r="A22" s="167" t="s">
        <v>68</v>
      </c>
      <c r="B22" s="168"/>
      <c r="C22" s="169"/>
      <c r="D22" s="32">
        <f>SUM(D9:D21)</f>
        <v>373000</v>
      </c>
      <c r="E22" s="32"/>
      <c r="F22" s="32">
        <f>SUM(F9:F21)</f>
        <v>816436</v>
      </c>
      <c r="G22" s="32">
        <f aca="true" t="shared" si="0" ref="G22:M22">SUM(G9:G21)</f>
        <v>63436</v>
      </c>
      <c r="H22" s="32">
        <f t="shared" si="0"/>
        <v>0</v>
      </c>
      <c r="I22" s="32">
        <f t="shared" si="0"/>
        <v>17748</v>
      </c>
      <c r="J22" s="32">
        <f t="shared" si="0"/>
        <v>0</v>
      </c>
      <c r="K22" s="32">
        <f t="shared" si="0"/>
        <v>0</v>
      </c>
      <c r="L22" s="32">
        <f t="shared" si="0"/>
        <v>0</v>
      </c>
      <c r="M22" s="32">
        <f t="shared" si="0"/>
        <v>753000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</sheetData>
  <mergeCells count="15">
    <mergeCell ref="A4:A6"/>
    <mergeCell ref="A22:C22"/>
    <mergeCell ref="A8:C8"/>
    <mergeCell ref="A12:C12"/>
    <mergeCell ref="A16:C16"/>
    <mergeCell ref="M5:M6"/>
    <mergeCell ref="B1:M1"/>
    <mergeCell ref="B4:B6"/>
    <mergeCell ref="C4:C6"/>
    <mergeCell ref="D4:D6"/>
    <mergeCell ref="E4:E6"/>
    <mergeCell ref="F4:F6"/>
    <mergeCell ref="G4:M4"/>
    <mergeCell ref="G5:G6"/>
    <mergeCell ref="H5:L5"/>
  </mergeCells>
  <printOptions horizontalCentered="1"/>
  <pageMargins left="0.5905511811023623" right="0.5905511811023623" top="1.6929133858267718" bottom="0.3937007874015748" header="0.9055118110236221" footer="0.5118110236220472"/>
  <pageSetup horizontalDpi="600" verticalDpi="600" orientation="landscape" paperSize="9" scale="90" r:id="rId1"/>
  <headerFooter alignWithMargins="0">
    <oddHeader>&amp;R
Załącznik nr 5
do uchwały Nr XXXV/177/2009
Rady Gminy w Skarżysku Kościelnym.
z dnia 18 sierpnia  2009 r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2009-08-11T09:42:13Z</cp:lastPrinted>
  <dcterms:created xsi:type="dcterms:W3CDTF">1998-12-09T13:02:10Z</dcterms:created>
  <dcterms:modified xsi:type="dcterms:W3CDTF">2009-08-11T09:45:08Z</dcterms:modified>
  <cp:category/>
  <cp:version/>
  <cp:contentType/>
  <cp:contentStatus/>
</cp:coreProperties>
</file>